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<sst xmlns="http://schemas.openxmlformats.org/spreadsheetml/2006/main" count="496" uniqueCount="226">
  <si>
    <t>重庆医科大学附属第二医院智慧后勤系统建设清单</t>
  </si>
  <si>
    <t>序号</t>
  </si>
  <si>
    <t>功能名称</t>
  </si>
  <si>
    <t>功能概述</t>
  </si>
  <si>
    <t>数量</t>
  </si>
  <si>
    <t>单位</t>
  </si>
  <si>
    <t>单价</t>
  </si>
  <si>
    <t>总价</t>
  </si>
  <si>
    <t>备注</t>
  </si>
  <si>
    <t>功能需求、方案、技术参数等合理化意见建议</t>
  </si>
  <si>
    <t>一、智慧后勤平台基础模块</t>
  </si>
  <si>
    <t>阳光推介时请按分析填入单价，自动汇总计算</t>
  </si>
  <si>
    <t>基础平台</t>
  </si>
  <si>
    <t>一站式门户平台</t>
  </si>
  <si>
    <t>提供智慧后勤平台统一入口，与OA对接，支持单点登录访问与集中式导航；
集成智慧后勤功能小程序端应用，提供统一入口及单点登录，根据权限呈现功能入口；
需包括待办任务、消息通知、用户管理、角色管理、权限管理、菜单管理、组织架构管理、科室管理、排班管理、考勤管理等。
支持普通用户用OA跳转一站式报修，两院区数据互联互通。</t>
  </si>
  <si>
    <t>套</t>
  </si>
  <si>
    <t>空间管理</t>
  </si>
  <si>
    <t>结合GIS地图，统一网格化管理全院空间，包括空间管理、多维综合查询、报告报表等，大屏端通过三维模型展示。</t>
  </si>
  <si>
    <t>在空间管理的基础上，将设施设备、水电气、保洁等映射到各个具体空间，与各种任务向对应</t>
  </si>
  <si>
    <t>报警管理</t>
  </si>
  <si>
    <t>支持全院设备、安全、能耗等业务的统一报警接入、集中处理与闭环管理，支持按业务类型自定义报警等级、阈值与触发规则，对异常状态实时采集、分级推送、弹窗提醒与消息通知</t>
  </si>
  <si>
    <t>管理的目的，自动、及时预警，从而采取有效措施进行干预</t>
  </si>
  <si>
    <t>报表管理</t>
  </si>
  <si>
    <t>整合现有业务系统数据和智慧后勤产生的数据，形成智慧后勤数据中台，根据中台数据进行定制化分析利用，提供统一、标准化的数据统计与报表输出服务，支持按不同维度生成统计报表，具备报表自定义、查询、筛选、导出与打印功能。</t>
  </si>
  <si>
    <t>对数据的开发和利用</t>
  </si>
  <si>
    <t>配套硬件</t>
  </si>
  <si>
    <t>应用服务器</t>
  </si>
  <si>
    <t>CPU：主频≥2.1G, ≥12核
内存：≥32GB RDIMM
硬盘：≥10TB 7.2K RPM SATA</t>
  </si>
  <si>
    <t>台</t>
  </si>
  <si>
    <t>渝中院区、江南院区各新增1台</t>
  </si>
  <si>
    <t>数据服务器</t>
  </si>
  <si>
    <t>CPU：主频≥2.1G, ≥12核
内存：≥32GB RDIMM
硬盘：≥2TB 硬盘 SATA</t>
  </si>
  <si>
    <t>二、一站式服务维修管理</t>
  </si>
  <si>
    <t>一站式服务维修管理</t>
  </si>
  <si>
    <t>在线报修登记：临床用户可通过网页、微信小程序或APP进行在线报修登记，根据账号自动填写相关基础信息，根据科室自动匹配报修范围权限；系统提供报修类别，供需求登记时选择；通过维修班组与设备类的匹配，系统自动分配任务；一键定位：自动获取科室/房间位置（支持手动修改）；报修描述填写：文字+语音+现场照片/视频上传；可选紧急程度：普通/紧急/特急（特急自动高亮提醒）
工单进度查询：临床用户可通过网页或移动端进行维修工单的进度查询，了解工单进展情况；支持催单反馈；
维修用料查询：用户可通过网页查询对应维修工单的维修用料情况，包括耗材、配件使用明细，成本等。
服务满意度评价：临床用户可通过网页或移动端进行维修结果进行满意度评价，包括对到场时间、接单速度、完工时间、服务态度、施工现场等维度进行星级打分，同时可手动输入其他建议或意见，支持超时默认好评，不满意可发起申诉/重新派单。
任务提醒：支持自动弹屏新任务提醒，语音、微信公众号消息推送等方式，直接进入对应工单进行操作；
班组派工：支持维修工单任务派工、特殊情况进行任务派工；
维修接单：支持维修任务工单认领确认，若发现任务无法完成可申请班组重派工；支持转单：无法处理可提交管理员重新分配，支持一键跳转至OA报修流程；
维修暂停：支持特定情况下如材料配件短缺、需外送大修、需维保商维修等进行工单暂停，待维修条件成熟后可恢复工单继续执行。暂停原因说明可实时反馈给报修人；
维修用料登记：支持将维修服务过程中所产生的相关配件、材料与维修工单进行关联登记，用料信息登记情况可实时反馈给报修人进行查询确认；
维修完工：支持维修完成后进行工单完工处理，记录维修结果，维修结果实时反馈给报修人；
维修统计分析：提供多维度、多口径分析统计图表报告，包括但不限于维修响应速度、维修工作量、维修类别、报修趋势、工单完成率、维修用料、工时、满意度等等。
系统对接：与hrp对接，实现维修经费管理，相关费用自动分摊至科室。</t>
  </si>
  <si>
    <t>三、设施设备管理</t>
  </si>
  <si>
    <t>设施设备台账管理</t>
  </si>
  <si>
    <t>记录并管理变配电、给排水、冷热源、通风空调、电梯、污水处理、医用气体设备相关数据，包括设备制造商、设备型号、设备序列号等，以及运行数据、维护、报废等设备全寿命周期的全过程管理，支持通过微信小程序扫码查看相关设备的信息和维护数据；包括设备台账管理、设备二维码管理、记录查询、报警管理、移动端应用等</t>
  </si>
  <si>
    <t>设施设备保养管理</t>
  </si>
  <si>
    <t>对设备进行维保任务制定、维保计划添加、维保状态同步提醒等，支持移动端一键上报；
包括保养计划管理、保养任务管理、保养记录管理、保养提醒管理、建立保养体系、设备档案管理、维修管理等</t>
  </si>
  <si>
    <t>设施设备巡检巡逻管理</t>
  </si>
  <si>
    <t>包括巡检点管理、设备巡检码、巡检模板、巡检计划、创建临时巡检计划、巡检派工、巡检记录、故障报修、任务提醒、巡检任务、巡检路线、现场巡检、一键报修、巡检台账等</t>
  </si>
  <si>
    <t>台账及巡检业务二维码标牌</t>
  </si>
  <si>
    <t>5cm*9cm亚克力，厚度3mm带背胶，圆角；定制医院LOGO</t>
  </si>
  <si>
    <t>渝中院区、江南院区各1套</t>
  </si>
  <si>
    <t>冷热源数据监测</t>
  </si>
  <si>
    <t>软件功能</t>
  </si>
  <si>
    <t>显示冷热源系统（空调、锅炉等）的设备总量、运行总量、故障总量、报警总量；
显示冷站系统的设备开启台数；显示冷热源设备的运行参数信息；支持设备的实时运行状态（运行、停止、故障）显示，优先显示故障设备；根据设置的点位报警阀值及时推送设备的相关报警信息，显示系统的当前报警记录及各级别的报警分布；
系统组态图将冷热源系统的原理图（设备及管路的连接关系）展示，设备图标与设备运行参数信息相关联；
支持设备运行数据的全生命周期的展示，包含历史数据，实时数据及报警记录</t>
  </si>
  <si>
    <t>冷热源数据接入
加装硬件</t>
  </si>
  <si>
    <t>数据采集网关</t>
  </si>
  <si>
    <t>通信标准：支持ModBus通讯协议，且必须同时支持DL/T645-1997/2007或CJ/T188-2004或GB/T19582-2008标准的通信协议；
支持最多对2048个数据采集点进行数据采集；
具备采集周期可以从1分钟以上任意时间灵活配置 ；
支持断点续传，保持数据完整性；
支持同时向3个数据中心（服务器）并发数据；
具备本地配置和管理功能，并配备有独立的远程管理软件；
网络支持：应具备不少于2路100Mbps以太网接口，且可配置独立IP地址。</t>
  </si>
  <si>
    <t>渝中2、江南1</t>
  </si>
  <si>
    <t>交换机</t>
  </si>
  <si>
    <t>8口千兆接入交换机</t>
  </si>
  <si>
    <t>成套采集柜</t>
  </si>
  <si>
    <t>500*400*350 壁挂式 含成套</t>
  </si>
  <si>
    <t>面</t>
  </si>
  <si>
    <t>对应施工配套辅材及施工费</t>
  </si>
  <si>
    <t>含线缆辅材及对应配套导轨，线缆套管等</t>
  </si>
  <si>
    <t>冷热源数据对接</t>
  </si>
  <si>
    <t>冷热源数据接口对接</t>
  </si>
  <si>
    <t>通风系统数据监测</t>
  </si>
  <si>
    <t>显示通风机组（新风、送排风等）的设备总量、运行总量、故障总量、报警统计分析；设备列表页面按照建筑空间或者系统形式显示新风机组的运行参数信息；结合院方要求设置预警阀值及时推送相关信息，优先显示故障设备；默认显示所有设备；提供历史数据查询及历史数据报表统计</t>
  </si>
  <si>
    <t>送排风数据接入
加装硬件</t>
  </si>
  <si>
    <t>通风数据对接</t>
  </si>
  <si>
    <t>通风数据接口对接</t>
  </si>
  <si>
    <t>电梯监测管理</t>
  </si>
  <si>
    <t>电梯数据监测</t>
  </si>
  <si>
    <t>7.1.1</t>
  </si>
  <si>
    <t>显示电梯设备数量、告警数量等统计数据；
显示电梯的详细运行参数（运行状态、电梯故障等）；优先显示电梯状态：故障/运行；
支持电梯运行曲线分析，追踪启停、楼层停留及负载变化趋势，支持电梯忙闲监测；
提供维保计划提醒与历史维保记录追溯，关联故障频次与维修工单闭环情况；
为维保单位配置账号，维保单位通过账号录入相关操作记录。</t>
  </si>
  <si>
    <t>7.1.2</t>
  </si>
  <si>
    <t>电梯数据接入
加装硬件</t>
  </si>
  <si>
    <t>电梯采集盒</t>
  </si>
  <si>
    <t>支持故障监测及实时状态参数查询；支持多种数据传输方式；
支持远程复位和参数配置；设备功耗：≤10W；电源：DC12V；</t>
  </si>
  <si>
    <t>渝中院区26台，江南院区50台</t>
  </si>
  <si>
    <t>7.1.3</t>
  </si>
  <si>
    <t>7.1.4</t>
  </si>
  <si>
    <t>电梯数据对接</t>
  </si>
  <si>
    <t>电梯数据接口对接</t>
  </si>
  <si>
    <t>梯控管理</t>
  </si>
  <si>
    <t>7.2.1</t>
  </si>
  <si>
    <t>梯控管理软件功能</t>
  </si>
  <si>
    <t>根据医院需求配置电梯运行模式，支持远程切换；梯控系统故障时，系统支持自动退出控制功能，电梯恢复普通操作模式。预设模式，可根据需求修改。</t>
  </si>
  <si>
    <t>两个院区依据电梯管理模式单独建设，根据限行特种设备规定，远程控制仅支持正常运行模式、特殊模式切换，特殊模式需现场配置。</t>
  </si>
  <si>
    <t>7.2.2</t>
  </si>
  <si>
    <t>电梯控制器</t>
  </si>
  <si>
    <t>具备RS485接口、CAN接口；
支持故障自动退出功能；</t>
  </si>
  <si>
    <t>暂定渝中院区、江南院区各3台电梯</t>
  </si>
  <si>
    <t>专用转接板</t>
  </si>
  <si>
    <t>对应电梯品牌专用转接板</t>
  </si>
  <si>
    <t>7.2.3</t>
  </si>
  <si>
    <t>污水数据监测</t>
  </si>
  <si>
    <t>显示流量、PH值、COD等数据指标；将污水系统设备以设备图标形式展示，设备图标与设备运行参数信息相关联；结合院方要求设置预警阈值及时推送相关信息，优先显示故障设备；默认显示所有设备；提供历史数据查询及历史数据报表统计</t>
  </si>
  <si>
    <t>污水监测加装硬件</t>
  </si>
  <si>
    <t>流量计</t>
  </si>
  <si>
    <t>支持RS485输出，支持ModBus通讯协议；
流量范围参数需根据现场调研情况确定；</t>
  </si>
  <si>
    <t>渝中院区2个，江南院区1个</t>
  </si>
  <si>
    <t>液位传感器</t>
  </si>
  <si>
    <t>标配RS485接口，支持ModBus通讯协议；
精度等级不低于0.5级</t>
  </si>
  <si>
    <t>污水监测五合一</t>
  </si>
  <si>
    <t>支持氨氮、COD、pH等指标在线监测；
标配RS485接口，支持ModBus通讯协议；</t>
  </si>
  <si>
    <t>污水处理系统数据接口对接</t>
  </si>
  <si>
    <t>污水处理数据接口对接</t>
  </si>
  <si>
    <t>医用气体数据监测模块</t>
  </si>
  <si>
    <t>显示设备总量、运行总量、故障总量；
显示储气罐、真空罐、集气缸、真空泵、氧气汇流排及液氧罐的运行参数信息；
将正压、负压、液氧系统设备以设备图标形式展示，设备图标与设备运行参数信息相关联；
结合院方要求设置预警阈值及时推送相关信息，优先显示故障设备；默认显示所有设备；
提供历史数据查询及历史数据报表统计；多站房实时数据远程监测和预警。</t>
  </si>
  <si>
    <t>氧气罐及正负压加装硬件</t>
  </si>
  <si>
    <t>压力采集</t>
  </si>
  <si>
    <t>精度等级不低于0.5级；
具备过载保护；
具备RS485信号输出；</t>
  </si>
  <si>
    <t>个</t>
  </si>
  <si>
    <t>负压表</t>
  </si>
  <si>
    <t>负压运行状态监测</t>
  </si>
  <si>
    <t>采集真空泵启停、故障、运行 / 待机状态；
支持RS485通信，支持ModBus通讯协议；</t>
  </si>
  <si>
    <t>储氧罐液位</t>
  </si>
  <si>
    <t>渝中院区2个，江南院区3个</t>
  </si>
  <si>
    <t>医用气体数据对接</t>
  </si>
  <si>
    <t>医用气体数据接口对接</t>
  </si>
  <si>
    <t>四、医废管理</t>
  </si>
  <si>
    <t>医废管理软件功能</t>
  </si>
  <si>
    <t>对医疗废物前端进行闭环管理，包括追溯统计、医废记录、产生记录、医废追踪、收集管理、报表管理、系统管理等；对院内各个科室产生的医废数据实时采集、定制化分析，与hrp分摊数据打通，实现费用分摊管理。</t>
  </si>
  <si>
    <t>医废电动助力转运车</t>
  </si>
  <si>
    <t>集成智能控制终端，包括扫码设备、摄像头、存储卡、电子秤、物联网卡等硬件设备；
具备智能称重、扫码移交等功能；
转运车须为高分子聚乙烯材质，耐酸碱，易清洗，车箱体厚度≥5 ㎜，车箱体在非人为的情况下必须保证可使用 5 以上年；
车辆通体为黄色，并带有警示性保证，符合国家规定；
具备离线模式操作，无网络时可进行离线数据存储，在网络恢复后可将信息上传至系统；
整车容量≥750L，车辆宽度:≤0.75 米，防水等级≥IP55；
具备语音播报功能，在收集和入库过程中的各个环节进行提示</t>
  </si>
  <si>
    <t>江南物业已送系统和车，渝中院区4台（含医废收取蓝牙秤）</t>
  </si>
  <si>
    <t>智能手持终端（PDA）</t>
  </si>
  <si>
    <t>采用医疗工业外观设计；
8核高性能处理器、4G全网通信；
具备医用抗跌落、防水、湿手操作等多种功能；</t>
  </si>
  <si>
    <t>渝中院区4台</t>
  </si>
  <si>
    <t>医废配套材料</t>
  </si>
  <si>
    <t>含医废二维码、医废设备操作卡、设科室交接码等</t>
  </si>
  <si>
    <t>五、能源管理</t>
  </si>
  <si>
    <t>用电管理（高低压配电间等变配电监测）</t>
  </si>
  <si>
    <t>构建配电系统组态图，显示变配电系统低压进线及馈线的电流、电压、有功功率、无功功率、功率因数、开关状态等关键参数，对异常参数进行报警；设备概览页面显示支路总量、运行总量、断开总量；设备列表按照空间或者设备分组的形式显示各低压支路的运行参数；支持根据需求设置预警阈值，并及时推送相关信息，优先显示故障支路；多个配电房实时数据远程监测和预警。</t>
  </si>
  <si>
    <t>渝中院区配电间
加装硬件</t>
  </si>
  <si>
    <t>三相电表</t>
  </si>
  <si>
    <t>可测电压、电流、功率、电能等4各项电力参数和相关电能质量参数；
额定电流3*10（100）A和额定电流3*1.5（6）A可选
显示和通讯：三相相电压、线电压、三相电流、 正/反向有功电能等
标配RS485接口
可选MODBUS-RTU通讯规约或DLT645规约实现数据通讯交换
精度等级不低于1.0级</t>
  </si>
  <si>
    <t>2个配电间，预留40台新电表用于更换，其他利旧</t>
  </si>
  <si>
    <t>开口互感器</t>
  </si>
  <si>
    <t>与电表连接，用于负载线路电流测量；
精度等级不低于0.5级</t>
  </si>
  <si>
    <t>配套电表</t>
  </si>
  <si>
    <t>外科楼地下室配电间5台，魁星楼配电间1台</t>
  </si>
  <si>
    <t>江南院区配电间
加装硬件</t>
  </si>
  <si>
    <t>6个配电房，30台新电表用于更换，其他利旧</t>
  </si>
  <si>
    <t>互感器</t>
  </si>
  <si>
    <t>每个配电间2台</t>
  </si>
  <si>
    <t>变配电数据对接</t>
  </si>
  <si>
    <t>变配电数据接口对接</t>
  </si>
  <si>
    <t>用电计量</t>
  </si>
  <si>
    <t>电计量器具对接，分区域统计电耗；支持所有表具的数据实时展示；支持各支路表具自由组合各种类型的统计项，并支持自由拆分；支持各个统计项的能耗定额，进行超标提醒；展示医院能耗日历图、能耗趋势图以及平均能耗统计信息等；支持统计能源报表，支持导出；支持各能耗统计项按制定周期的自动排名、同比及环比分析、能耗组成分析以及统计项的横向对比；提供定制化分析。</t>
  </si>
  <si>
    <t>楼层配电系统接入加装硬件
（渝中院区）
（分科室计量）</t>
  </si>
  <si>
    <t>电表合计约190块，大部分电表为机械表需更换为智能表</t>
  </si>
  <si>
    <t>按照190块电表，配套190套互感器，开口</t>
  </si>
  <si>
    <t>共11栋楼楼层电表计量</t>
  </si>
  <si>
    <t>与数据采集网关数量一致</t>
  </si>
  <si>
    <t>楼层配电系统接入加装硬件
（江南院区）
（分科室计量）</t>
  </si>
  <si>
    <t>肝病楼58个机械更换，全科楼26个电子表需要联网；
预留50块表用来作为备用。</t>
  </si>
  <si>
    <t>按照118块电表，配套118套互感器，开口</t>
  </si>
  <si>
    <t>用水管理（生活水箱、集水井、水泵等给排水监测）</t>
  </si>
  <si>
    <t>显示设备总量、运行总量、故障总量、报警数量；
显示水泵的运行参数信息；显示水箱液位与集水井液位数据；
将给水系统设备以设备图标形式展示，设备图标与设备运行参数信息相关联；结合院方要求设置预警阈值及时推送相关信息，优先显示故障设备；默认显示所有设备；
提供历史数据查询及历史数据报表统计；水表实时数据采集，异常报警。</t>
  </si>
  <si>
    <t>主要是水箱液位与集水井液位</t>
  </si>
  <si>
    <t>水箱及集水井液位采集加装硬件</t>
  </si>
  <si>
    <t>渝中院区、江南院区水箱及集水井液位补充</t>
  </si>
  <si>
    <t>渝中、江南各3</t>
  </si>
  <si>
    <t>给排水数据对接</t>
  </si>
  <si>
    <t>给排水数据接口对接</t>
  </si>
  <si>
    <t>用水计量</t>
  </si>
  <si>
    <t>水计量器具对接，分区域统计水耗；支持所有表具的数据实时展示；支持各支路表具自由组合各种类型的统计项，并支持自由拆分；支持各个统计项的能耗定额，进行超标提醒；展示医院能耗日历图、能耗趋势图以及平均能耗统计信息等；支持统计能源报表，支持导出；支持各能耗统计项按制定周期的自动排名、同比及环比分析、能耗组成分析以及统计项的横向对比</t>
  </si>
  <si>
    <t>水系统加装计量
（渝中院区）</t>
  </si>
  <si>
    <t>智能水表</t>
  </si>
  <si>
    <t>测量方式：超声波
安装口径根据现场调研情况确定；
支持RS485输出，支持ModBus通讯协议；</t>
  </si>
  <si>
    <t>暂无法查看各块安装口径，按均价DN80预估</t>
  </si>
  <si>
    <t>水系统加装计量
（江南院区）</t>
  </si>
  <si>
    <t>六、宿舍管理</t>
  </si>
  <si>
    <t>软件功能宿舍管理</t>
  </si>
  <si>
    <t>支持宿舍楼栋、楼层、房间、床位、配套设施的基础信息维护与状态管理，包括入住申请、线上审核、房间分配、换房调床、入住登记、维修报修、报表统计等功能。与hrp系统对接，通过宿舍管理系统进行高效信息录入，相关数据自动推送hrp。</t>
  </si>
  <si>
    <t>宿舍计费</t>
  </si>
  <si>
    <t>支持对接水电计量数据，实现宿舍用水用电数据采集、按月计费、缴费记录查询与欠费提醒</t>
  </si>
  <si>
    <t>宿舍计费加装水电表
（渝中院区）</t>
  </si>
  <si>
    <t>每层14个，按14层计算，需要提供具体需要计量的宿舍数，很多宿舍还有小分隔</t>
  </si>
  <si>
    <t>宿舍计费加装水电表
（江南院区）</t>
  </si>
  <si>
    <t>单相电表</t>
  </si>
  <si>
    <t>可测电压、电流、功率、电能等4各项电力参数和相关电能质量参数；
额定电流0.4-1（40）A
显示和通讯：电压、电流、 正/反向有功电能等
标配RS485接口
可选MODBUS-RTU通讯规约或DLT645规约实现数据通讯交换
精度等级不低于1.0级</t>
  </si>
  <si>
    <t>每层20个，按6层计算，需要提供具体需要计量的宿舍数，很多宿舍还有小分隔</t>
  </si>
  <si>
    <t>暂无法估计各块安装口径，按DN30预估</t>
  </si>
  <si>
    <t>通信标准：支持ModBus通讯协议，且必须同时支持DL/T645-1997/2007或CJ/T188-2004或GB/T19582-2008标准的通信协议；
支持最多对2048个数据采集点进行数据采集；
具备采集周期可以从1分钟以上任意时间灵活配置 ；
支持断点续传，保持数据完整性；
支持同时向3个数据中心（服务器）并发数据；
具备本地配置和管理功能，并配备有独立的远程管理软件；
网络支持：应具备不少于2路100Mbps以太网接口，且可配置独立IP地址</t>
  </si>
  <si>
    <t>施工费及施工辅材费</t>
  </si>
  <si>
    <t>七、其他智慧后勤平台功能</t>
  </si>
  <si>
    <t>工程项目管理</t>
  </si>
  <si>
    <t>对工程项目进行全流程管理，包括系统首页、任务待办、项目总览、业务管理、项目目录、项目文档、项目详情、报告报表</t>
  </si>
  <si>
    <t>合同管理</t>
  </si>
  <si>
    <t>支持合同全流程管理，内置标准化合同模板库，覆盖设备采购、工程维保、服务外包、物资供应等后勤全场景，支持合同条款自定义与版本管理，生成多维度分析报表</t>
  </si>
  <si>
    <t>供应商管理</t>
  </si>
  <si>
    <t>支持供应商信息档案管理，包括资质文件、经营范围、服务能力、合作历史等信息；
内置供应商准入审核流程，实现新供应商的线上申请、资质核验与准入审批；
支持定期考核评价与信用评级</t>
  </si>
  <si>
    <t>食堂管理</t>
  </si>
  <si>
    <t>包括在线点餐、账户信息管理、后台管理、财务报表管理等</t>
  </si>
  <si>
    <t>公务车管理</t>
  </si>
  <si>
    <t>包括车辆信息管理、用车申请、派车审批、任务执行、车辆报表、消息推送等</t>
  </si>
  <si>
    <t>保洁管理</t>
  </si>
  <si>
    <t>包括保洁计划管理、保洁工单管理、保洁数据统计报表等</t>
  </si>
  <si>
    <t>绿化管理</t>
  </si>
  <si>
    <t>对全院室外绿化养护及室内绿植租摆进行管理，包括绿化计划管理、绿化数据统计报表等</t>
  </si>
  <si>
    <t>风险管理</t>
  </si>
  <si>
    <t>包括风险区域管理、风险评估、风险分级管控、危险因素排查辨识清单、风险分级管控清单等</t>
  </si>
  <si>
    <t>危险作业管理</t>
  </si>
  <si>
    <t>建立危险作业审批流程，包括危险作业的申报、审批、执行全流程管理</t>
  </si>
  <si>
    <t>危化品管理</t>
  </si>
  <si>
    <t>包括危化品库存台账、自动消息预警等</t>
  </si>
  <si>
    <t>八、可视化场景</t>
  </si>
  <si>
    <t>可视化应用场景补充</t>
  </si>
  <si>
    <t>综合态势可视化</t>
  </si>
  <si>
    <t>增加设备监测、安全生产、后勤管理、后勤服务等方面的数据指标汇总展示</t>
  </si>
  <si>
    <t>设备监测可视化</t>
  </si>
  <si>
    <t>包含配电可视化、冷热源可视化、通风空调可视化、给排水可视化、医用气体可视化、电梯可视化、能耗监测可视化等</t>
  </si>
  <si>
    <t>后勤管理可视化</t>
  </si>
  <si>
    <t>展示今日完成工单数、维修工单统计、新增工单类型分布、巡检保养完成情况；
结合模型展示故障报修、巡检、保养等综合维修作业任务，并支持查看执行人、生成时间、任务执行情况等数据；
对异常状态任务进行提醒，并在三维场景中对异常状态任务进行高亮展示；
结合三维模型，对全院空间属性进行可视化展示，支持查看空间属性详情</t>
  </si>
  <si>
    <t>后勤服务可视化</t>
  </si>
  <si>
    <t>展示后勤服务相关数据指标，结合三维场景进行展示</t>
  </si>
  <si>
    <t>安全生产可视化</t>
  </si>
  <si>
    <t>结合三维场景展示全院重点安全生产点位，包括风险管理、危险作业管理、危化品管理等，支持一键定位</t>
  </si>
  <si>
    <t>工作站性能升级</t>
  </si>
  <si>
    <t>显卡</t>
  </si>
  <si>
    <t>RTX5080</t>
  </si>
  <si>
    <t>块</t>
  </si>
  <si>
    <t>渝中院区、江南院区各新增1块</t>
  </si>
  <si>
    <t>总计</t>
  </si>
  <si>
    <t>其他</t>
  </si>
  <si>
    <t>维保费用（不计入总价）</t>
  </si>
  <si>
    <t>出质保期以后，维保费用</t>
  </si>
  <si>
    <t>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</si>
</sst>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theme="1"/>
      <name val="等线"/>
      <charset val="134"/>
    </font>
    <font>
      <b/>
      <sz val="14"/>
      <color theme="1"/>
      <name val="等线"/>
      <charset val="134"/>
    </font>
    <font>
      <b/>
      <sz val="11"/>
      <color theme="1"/>
      <name val="等线"/>
      <charset val="134"/>
    </font>
    <font>
      <sz val="11"/>
      <color theme="1"/>
      <name val="黑体"/>
      <charset val="134"/>
    </font>
    <font>
      <b/>
      <sz val="12"/>
      <color theme="1"/>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7">
    <fill>
      <patternFill patternType="none"/>
    </fill>
    <fill>
      <patternFill patternType="gray125"/>
    </fill>
    <fill>
      <patternFill patternType="solid">
        <fgColor rgb="FFFFC000"/>
        <bgColor indexed="64"/>
      </patternFill>
    </fill>
    <fill>
      <patternFill patternType="solid">
        <fgColor theme="6" tint="0.6"/>
        <bgColor indexed="64"/>
      </patternFill>
    </fill>
    <fill>
      <patternFill patternType="solid">
        <fgColor theme="6" tint="0.8"/>
        <bgColor indexed="64"/>
      </patternFill>
    </fill>
    <fill>
      <patternFill patternType="solid">
        <fgColor theme="7"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6" borderId="1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4" applyNumberFormat="0" applyFill="0" applyAlignment="0" applyProtection="0">
      <alignment vertical="center"/>
    </xf>
    <xf numFmtId="0" fontId="12" fillId="0" borderId="14" applyNumberFormat="0" applyFill="0" applyAlignment="0" applyProtection="0">
      <alignment vertical="center"/>
    </xf>
    <xf numFmtId="0" fontId="13" fillId="0" borderId="15" applyNumberFormat="0" applyFill="0" applyAlignment="0" applyProtection="0">
      <alignment vertical="center"/>
    </xf>
    <xf numFmtId="0" fontId="13" fillId="0" borderId="0" applyNumberFormat="0" applyFill="0" applyBorder="0" applyAlignment="0" applyProtection="0">
      <alignment vertical="center"/>
    </xf>
    <xf numFmtId="0" fontId="14" fillId="7" borderId="16" applyNumberFormat="0" applyAlignment="0" applyProtection="0">
      <alignment vertical="center"/>
    </xf>
    <xf numFmtId="0" fontId="15" fillId="8" borderId="17" applyNumberFormat="0" applyAlignment="0" applyProtection="0">
      <alignment vertical="center"/>
    </xf>
    <xf numFmtId="0" fontId="16" fillId="8" borderId="16" applyNumberFormat="0" applyAlignment="0" applyProtection="0">
      <alignment vertical="center"/>
    </xf>
    <xf numFmtId="0" fontId="17" fillId="9" borderId="18" applyNumberFormat="0" applyAlignment="0" applyProtection="0">
      <alignment vertical="center"/>
    </xf>
    <xf numFmtId="0" fontId="18" fillId="0" borderId="19" applyNumberFormat="0" applyFill="0" applyAlignment="0" applyProtection="0">
      <alignment vertical="center"/>
    </xf>
    <xf numFmtId="0" fontId="19" fillId="0" borderId="20" applyNumberFormat="0" applyFill="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23" fillId="36" borderId="0" applyNumberFormat="0" applyBorder="0" applyAlignment="0" applyProtection="0">
      <alignment vertical="center"/>
    </xf>
    <xf numFmtId="0" fontId="25" fillId="0" borderId="0">
      <protection locked="0"/>
    </xf>
  </cellStyleXfs>
  <cellXfs count="105">
    <xf numFmtId="0" fontId="0" fillId="0" borderId="0" xfId="0">
      <alignment vertical="center"/>
    </xf>
    <xf numFmtId="0" fontId="1" fillId="0" borderId="0" xfId="0" applyFont="1" applyAlignment="1">
      <alignment horizontal="center" vertical="center"/>
    </xf>
    <xf numFmtId="0" fontId="0" fillId="0" borderId="0" xfId="0" applyFill="1">
      <alignment vertical="center"/>
    </xf>
    <xf numFmtId="0" fontId="1" fillId="0" borderId="0" xfId="0" applyFont="1">
      <alignment vertical="center"/>
    </xf>
    <xf numFmtId="0" fontId="1" fillId="0" borderId="0" xfId="0" applyFont="1" applyAlignment="1">
      <alignment vertical="center" wrapText="1"/>
    </xf>
    <xf numFmtId="43" fontId="1" fillId="0" borderId="0" xfId="0" applyNumberFormat="1" applyFont="1" applyAlignment="1">
      <alignment horizontal="center" vertical="center"/>
    </xf>
    <xf numFmtId="0" fontId="1" fillId="0" borderId="0" xfId="0" applyFont="1" applyFill="1" applyAlignment="1">
      <alignment vertical="center" wrapText="1"/>
    </xf>
    <xf numFmtId="0" fontId="1" fillId="0" borderId="0" xfId="0" applyFont="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43" fontId="2"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wrapText="1"/>
    </xf>
    <xf numFmtId="43" fontId="3" fillId="0" borderId="1" xfId="0" applyNumberFormat="1" applyFont="1" applyBorder="1" applyAlignment="1">
      <alignment horizontal="center" vertical="center"/>
    </xf>
    <xf numFmtId="0" fontId="3" fillId="2" borderId="2" xfId="0" applyFont="1" applyFill="1" applyBorder="1" applyAlignment="1">
      <alignment horizontal="left" vertical="center"/>
    </xf>
    <xf numFmtId="0" fontId="3" fillId="2" borderId="4" xfId="0" applyFont="1" applyFill="1" applyBorder="1" applyAlignment="1">
      <alignment horizontal="left" vertical="center"/>
    </xf>
    <xf numFmtId="0" fontId="3" fillId="2" borderId="3" xfId="0" applyFont="1" applyFill="1" applyBorder="1" applyAlignment="1">
      <alignment horizontal="left" vertical="center"/>
    </xf>
    <xf numFmtId="43" fontId="3" fillId="2"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3" borderId="4" xfId="0" applyFont="1" applyFill="1" applyBorder="1" applyAlignment="1">
      <alignment horizontal="left" vertical="center"/>
    </xf>
    <xf numFmtId="0" fontId="3" fillId="3" borderId="3" xfId="0" applyFont="1" applyFill="1" applyBorder="1" applyAlignment="1">
      <alignment horizontal="left" vertical="center"/>
    </xf>
    <xf numFmtId="0" fontId="3" fillId="3" borderId="1" xfId="0" applyFont="1" applyFill="1" applyBorder="1" applyAlignment="1">
      <alignment horizontal="left" vertical="center"/>
    </xf>
    <xf numFmtId="43" fontId="3" fillId="3"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Fill="1" applyBorder="1" applyAlignment="1">
      <alignment horizontal="center" vertical="center"/>
    </xf>
    <xf numFmtId="43" fontId="1" fillId="0" borderId="1" xfId="0" applyNumberFormat="1" applyFont="1" applyFill="1" applyBorder="1" applyAlignment="1">
      <alignment horizontal="center" vertical="center"/>
    </xf>
    <xf numFmtId="43" fontId="1" fillId="0" borderId="1" xfId="0" applyNumberFormat="1" applyFont="1" applyBorder="1" applyAlignment="1">
      <alignment horizontal="center"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43" fontId="3" fillId="2" borderId="8" xfId="0" applyNumberFormat="1" applyFont="1" applyFill="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xf>
    <xf numFmtId="43" fontId="1" fillId="0" borderId="9" xfId="0" applyNumberFormat="1" applyFont="1" applyBorder="1" applyAlignment="1">
      <alignment horizontal="center" vertical="center"/>
    </xf>
    <xf numFmtId="0" fontId="1" fillId="0" borderId="1" xfId="0" applyFont="1" applyBorder="1" applyAlignment="1">
      <alignment vertical="center" wrapText="1"/>
    </xf>
    <xf numFmtId="0" fontId="1" fillId="0" borderId="8" xfId="0" applyFont="1" applyBorder="1" applyAlignment="1">
      <alignment horizontal="center" vertical="center"/>
    </xf>
    <xf numFmtId="0" fontId="1" fillId="0" borderId="8" xfId="0" applyFont="1" applyBorder="1" applyAlignment="1">
      <alignment vertical="center" wrapText="1"/>
    </xf>
    <xf numFmtId="43" fontId="1" fillId="0" borderId="8" xfId="0" applyNumberFormat="1"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3" xfId="0" applyFont="1" applyFill="1" applyBorder="1" applyAlignment="1">
      <alignment horizontal="left" vertical="center" wrapText="1"/>
    </xf>
    <xf numFmtId="0" fontId="1" fillId="3" borderId="1" xfId="0" applyFont="1" applyFill="1" applyBorder="1" applyAlignment="1">
      <alignment horizontal="center" vertical="center"/>
    </xf>
    <xf numFmtId="43" fontId="3" fillId="3" borderId="8"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vertical="center" wrapText="1"/>
    </xf>
    <xf numFmtId="0" fontId="1" fillId="0" borderId="12"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4" borderId="8" xfId="0" applyFont="1" applyFill="1" applyBorder="1" applyAlignment="1">
      <alignment horizontal="center" vertical="center"/>
    </xf>
    <xf numFmtId="0" fontId="1" fillId="4" borderId="2" xfId="0" applyFont="1" applyFill="1" applyBorder="1" applyAlignment="1">
      <alignment horizontal="left" vertical="center" wrapText="1"/>
    </xf>
    <xf numFmtId="0" fontId="1" fillId="4" borderId="4"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4" borderId="1" xfId="0" applyFont="1" applyFill="1" applyBorder="1" applyAlignment="1">
      <alignment horizontal="center" vertical="center"/>
    </xf>
    <xf numFmtId="43" fontId="3" fillId="4" borderId="8"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5"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3" fillId="2" borderId="2" xfId="0" applyFont="1" applyFill="1" applyBorder="1" applyAlignment="1">
      <alignment vertical="center" wrapText="1"/>
    </xf>
    <xf numFmtId="0" fontId="0" fillId="0" borderId="1" xfId="0" applyFont="1" applyFill="1" applyBorder="1" applyAlignment="1">
      <alignment vertical="center" wrapText="1"/>
    </xf>
    <xf numFmtId="0" fontId="0" fillId="0" borderId="0" xfId="0"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vertical="center" wrapText="1"/>
    </xf>
    <xf numFmtId="0" fontId="3" fillId="3" borderId="2" xfId="0" applyFont="1" applyFill="1" applyBorder="1" applyAlignment="1">
      <alignment vertical="center" wrapText="1"/>
    </xf>
    <xf numFmtId="0" fontId="3" fillId="2" borderId="5" xfId="0" applyFont="1" applyFill="1" applyBorder="1">
      <alignment vertical="center"/>
    </xf>
    <xf numFmtId="0" fontId="0" fillId="0" borderId="0" xfId="0" applyFill="1" applyAlignment="1">
      <alignment horizontal="left" vertical="center" wrapText="1"/>
    </xf>
    <xf numFmtId="0" fontId="1" fillId="0" borderId="10" xfId="0" applyFont="1" applyBorder="1" applyAlignment="1">
      <alignment vertical="center" wrapText="1"/>
    </xf>
    <xf numFmtId="0" fontId="1" fillId="0" borderId="5" xfId="0" applyFont="1" applyBorder="1" applyAlignment="1">
      <alignment vertical="center" wrapText="1"/>
    </xf>
    <xf numFmtId="0" fontId="1" fillId="3" borderId="2" xfId="0" applyFont="1" applyFill="1" applyBorder="1" applyAlignment="1">
      <alignment vertical="center" wrapText="1"/>
    </xf>
    <xf numFmtId="0" fontId="3" fillId="0" borderId="2" xfId="0" applyFont="1" applyBorder="1" applyAlignment="1">
      <alignment horizontal="left" vertical="center" wrapText="1"/>
    </xf>
    <xf numFmtId="0" fontId="1" fillId="4" borderId="2" xfId="0" applyFont="1" applyFill="1" applyBorder="1" applyAlignment="1">
      <alignment vertical="center" wrapText="1"/>
    </xf>
    <xf numFmtId="0" fontId="1" fillId="0" borderId="2" xfId="0" applyFont="1" applyFill="1" applyBorder="1" applyAlignment="1">
      <alignment vertical="center" wrapText="1"/>
    </xf>
    <xf numFmtId="0" fontId="0" fillId="0" borderId="1" xfId="0" applyFont="1" applyFill="1" applyBorder="1" applyAlignment="1">
      <alignment horizontal="center" vertical="center" wrapText="1"/>
    </xf>
    <xf numFmtId="0" fontId="1" fillId="0" borderId="2" xfId="0" applyFont="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2" xfId="0" applyFont="1" applyFill="1" applyBorder="1" applyAlignment="1">
      <alignment horizontal="center" vertical="center"/>
    </xf>
    <xf numFmtId="0" fontId="1" fillId="0" borderId="9"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8" xfId="0" applyFont="1" applyFill="1" applyBorder="1" applyAlignment="1">
      <alignment horizontal="center" vertical="center" wrapText="1"/>
    </xf>
    <xf numFmtId="0" fontId="1" fillId="5" borderId="1" xfId="0" applyFont="1" applyFill="1" applyBorder="1" applyAlignment="1">
      <alignment vertical="center" wrapText="1"/>
    </xf>
    <xf numFmtId="0" fontId="1" fillId="5" borderId="12"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3" fillId="2" borderId="2" xfId="0" applyFont="1" applyFill="1" applyBorder="1">
      <alignment vertical="center"/>
    </xf>
    <xf numFmtId="0" fontId="3" fillId="0" borderId="2" xfId="0" applyFont="1" applyFill="1" applyBorder="1" applyAlignment="1">
      <alignment horizontal="left" vertical="center" wrapText="1"/>
    </xf>
    <xf numFmtId="0" fontId="1" fillId="0" borderId="3" xfId="0" applyFont="1" applyBorder="1" applyAlignment="1">
      <alignment horizontal="center" vertical="center"/>
    </xf>
    <xf numFmtId="0" fontId="1" fillId="0" borderId="9" xfId="0" applyFont="1" applyBorder="1" applyAlignment="1">
      <alignment horizontal="left" vertical="center" wrapText="1"/>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1" fillId="0" borderId="4" xfId="0" applyFont="1" applyBorder="1" applyAlignment="1">
      <alignment vertical="center" wrapText="1"/>
    </xf>
    <xf numFmtId="0" fontId="0" fillId="0" borderId="0" xfId="0" applyAlignment="1">
      <alignment horizontal="center" vertical="center" wrapText="1"/>
    </xf>
    <xf numFmtId="0" fontId="3" fillId="0" borderId="4" xfId="0" applyFont="1" applyBorder="1" applyAlignment="1">
      <alignment horizontal="left" vertical="center" wrapText="1"/>
    </xf>
    <xf numFmtId="0" fontId="1" fillId="2" borderId="2"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8"/>
  <sheetViews>
    <sheetView tabSelected="1" zoomScale="85" zoomScaleNormal="85" topLeftCell="A142" workbookViewId="0">
      <selection activeCell="B9" sqref="B9:D9"/>
    </sheetView>
  </sheetViews>
  <sheetFormatPr defaultColWidth="8.83333333333333" defaultRowHeight="13.8"/>
  <cols>
    <col min="1" max="1" width="7" style="1" customWidth="1"/>
    <col min="2" max="2" width="13.3333333333333" style="3" customWidth="1"/>
    <col min="3" max="3" width="11.6666666666667" style="4" customWidth="1"/>
    <col min="4" max="4" width="85.2222222222222" style="4" customWidth="1"/>
    <col min="5" max="5" width="5.66666666666667" style="1" customWidth="1"/>
    <col min="6" max="6" width="6.88888888888889" style="1" customWidth="1"/>
    <col min="7" max="7" width="15.0185185185185" style="1" customWidth="1"/>
    <col min="8" max="8" width="13.6666666666667" style="5" customWidth="1"/>
    <col min="9" max="9" width="23.6666666666667" style="4" customWidth="1"/>
    <col min="10" max="10" width="44.0555555555556" style="6" customWidth="1"/>
    <col min="11" max="11" width="14.7777777777778" style="7" customWidth="1"/>
    <col min="12" max="16384" width="8.83333333333333" style="3"/>
  </cols>
  <sheetData>
    <row r="1" ht="32" customHeight="1" spans="1:10">
      <c r="A1" s="8" t="s">
        <v>0</v>
      </c>
      <c r="B1" s="8"/>
      <c r="C1" s="9"/>
      <c r="D1" s="9"/>
      <c r="E1" s="8"/>
      <c r="F1" s="8"/>
      <c r="G1" s="8"/>
      <c r="H1" s="10"/>
      <c r="I1" s="64"/>
      <c r="J1" s="50"/>
    </row>
    <row r="2" s="1" customFormat="1" ht="40" customHeight="1" spans="1:11">
      <c r="A2" s="11" t="s">
        <v>1</v>
      </c>
      <c r="B2" s="12" t="s">
        <v>2</v>
      </c>
      <c r="C2" s="13"/>
      <c r="D2" s="14" t="s">
        <v>3</v>
      </c>
      <c r="E2" s="11" t="s">
        <v>4</v>
      </c>
      <c r="F2" s="11" t="s">
        <v>5</v>
      </c>
      <c r="G2" s="11" t="s">
        <v>6</v>
      </c>
      <c r="H2" s="15" t="s">
        <v>7</v>
      </c>
      <c r="I2" s="65" t="s">
        <v>8</v>
      </c>
      <c r="J2" s="66" t="s">
        <v>9</v>
      </c>
      <c r="K2" s="7"/>
    </row>
    <row r="3" customFormat="1" ht="43" customHeight="1" spans="1:11">
      <c r="A3" s="16" t="s">
        <v>10</v>
      </c>
      <c r="B3" s="17"/>
      <c r="C3" s="17"/>
      <c r="D3" s="17"/>
      <c r="E3" s="17"/>
      <c r="F3" s="17"/>
      <c r="G3" s="18"/>
      <c r="H3" s="19">
        <f>H4+H9</f>
        <v>0</v>
      </c>
      <c r="I3" s="67" t="s">
        <v>11</v>
      </c>
      <c r="J3" s="68"/>
      <c r="K3" s="69"/>
    </row>
    <row r="4" customFormat="1" ht="52" customHeight="1" spans="1:11">
      <c r="A4" s="20">
        <v>1</v>
      </c>
      <c r="B4" s="21" t="s">
        <v>12</v>
      </c>
      <c r="C4" s="21"/>
      <c r="D4" s="22"/>
      <c r="E4" s="23"/>
      <c r="F4" s="23"/>
      <c r="G4" s="23"/>
      <c r="H4" s="24">
        <f>SUM(H5:H8)</f>
        <v>0</v>
      </c>
      <c r="I4" s="44"/>
      <c r="J4" s="68"/>
      <c r="K4" s="69"/>
    </row>
    <row r="5" customFormat="1" ht="95" customHeight="1" spans="1:11">
      <c r="A5" s="25">
        <v>1.1</v>
      </c>
      <c r="B5" s="25" t="s">
        <v>13</v>
      </c>
      <c r="C5" s="25"/>
      <c r="D5" s="26" t="s">
        <v>14</v>
      </c>
      <c r="E5" s="25">
        <v>1</v>
      </c>
      <c r="F5" s="25" t="s">
        <v>15</v>
      </c>
      <c r="G5" s="27"/>
      <c r="H5" s="28">
        <f t="shared" ref="H5:H8" si="0">G5*E5</f>
        <v>0</v>
      </c>
      <c r="I5" s="70"/>
      <c r="J5" s="68"/>
      <c r="K5" s="69"/>
    </row>
    <row r="6" customFormat="1" ht="55.2" spans="1:11">
      <c r="A6" s="25">
        <v>1.2</v>
      </c>
      <c r="B6" s="27" t="s">
        <v>16</v>
      </c>
      <c r="C6" s="27"/>
      <c r="D6" s="26" t="s">
        <v>17</v>
      </c>
      <c r="E6" s="25">
        <v>1</v>
      </c>
      <c r="F6" s="25" t="s">
        <v>15</v>
      </c>
      <c r="G6" s="27"/>
      <c r="H6" s="28">
        <f t="shared" si="0"/>
        <v>0</v>
      </c>
      <c r="I6" s="71" t="s">
        <v>18</v>
      </c>
      <c r="J6" s="68"/>
      <c r="K6" s="69"/>
    </row>
    <row r="7" customFormat="1" ht="41.4" spans="1:11">
      <c r="A7" s="25">
        <v>1.3</v>
      </c>
      <c r="B7" s="25" t="s">
        <v>19</v>
      </c>
      <c r="C7" s="25"/>
      <c r="D7" s="26" t="s">
        <v>20</v>
      </c>
      <c r="E7" s="25">
        <v>1</v>
      </c>
      <c r="F7" s="25" t="s">
        <v>15</v>
      </c>
      <c r="G7" s="27"/>
      <c r="H7" s="28">
        <f t="shared" si="0"/>
        <v>0</v>
      </c>
      <c r="I7" s="71" t="s">
        <v>21</v>
      </c>
      <c r="J7" s="68"/>
      <c r="K7" s="69"/>
    </row>
    <row r="8" customFormat="1" ht="41.4" spans="1:11">
      <c r="A8" s="25">
        <v>1.4</v>
      </c>
      <c r="B8" s="25" t="s">
        <v>22</v>
      </c>
      <c r="C8" s="25"/>
      <c r="D8" s="26" t="s">
        <v>23</v>
      </c>
      <c r="E8" s="25">
        <v>1</v>
      </c>
      <c r="F8" s="25" t="s">
        <v>15</v>
      </c>
      <c r="G8" s="27"/>
      <c r="H8" s="28">
        <f t="shared" si="0"/>
        <v>0</v>
      </c>
      <c r="I8" s="71" t="s">
        <v>24</v>
      </c>
      <c r="J8" s="68"/>
      <c r="K8" s="69"/>
    </row>
    <row r="9" customFormat="1" ht="25" customHeight="1" spans="1:11">
      <c r="A9" s="20">
        <v>2</v>
      </c>
      <c r="B9" s="21" t="s">
        <v>25</v>
      </c>
      <c r="C9" s="21"/>
      <c r="D9" s="22"/>
      <c r="E9" s="20"/>
      <c r="F9" s="20"/>
      <c r="G9" s="20"/>
      <c r="H9" s="24">
        <f>SUM(H10:H11)</f>
        <v>0</v>
      </c>
      <c r="I9" s="72"/>
      <c r="J9" s="68"/>
      <c r="K9" s="69"/>
    </row>
    <row r="10" customFormat="1" ht="41.4" spans="1:11">
      <c r="A10" s="25">
        <v>2.1</v>
      </c>
      <c r="B10" s="25" t="s">
        <v>26</v>
      </c>
      <c r="C10" s="25"/>
      <c r="D10" s="26" t="s">
        <v>27</v>
      </c>
      <c r="E10" s="25">
        <v>2</v>
      </c>
      <c r="F10" s="25" t="s">
        <v>28</v>
      </c>
      <c r="G10" s="25"/>
      <c r="H10" s="29">
        <f>E10*G10</f>
        <v>0</v>
      </c>
      <c r="I10" s="71" t="s">
        <v>29</v>
      </c>
      <c r="J10" s="68"/>
      <c r="K10" s="69"/>
    </row>
    <row r="11" customFormat="1" ht="41.4" spans="1:11">
      <c r="A11" s="25">
        <v>2.2</v>
      </c>
      <c r="B11" s="25" t="s">
        <v>30</v>
      </c>
      <c r="C11" s="25"/>
      <c r="D11" s="26" t="s">
        <v>31</v>
      </c>
      <c r="E11" s="25">
        <v>2</v>
      </c>
      <c r="F11" s="25" t="s">
        <v>28</v>
      </c>
      <c r="G11" s="25"/>
      <c r="H11" s="29">
        <f>E11*G11</f>
        <v>0</v>
      </c>
      <c r="I11" s="71" t="s">
        <v>29</v>
      </c>
      <c r="J11" s="68"/>
      <c r="K11" s="69"/>
    </row>
    <row r="12" s="2" customFormat="1" ht="35" customHeight="1" spans="1:11">
      <c r="A12" s="30" t="s">
        <v>32</v>
      </c>
      <c r="B12" s="31"/>
      <c r="C12" s="31"/>
      <c r="D12" s="31"/>
      <c r="E12" s="31"/>
      <c r="F12" s="31"/>
      <c r="G12" s="32"/>
      <c r="H12" s="33">
        <f>SUM(H13)</f>
        <v>0</v>
      </c>
      <c r="I12" s="73"/>
      <c r="J12" s="68"/>
      <c r="K12" s="74"/>
    </row>
    <row r="13" s="2" customFormat="1" ht="408" customHeight="1" spans="1:11">
      <c r="A13" s="25">
        <v>1</v>
      </c>
      <c r="B13" s="27" t="s">
        <v>33</v>
      </c>
      <c r="C13" s="27"/>
      <c r="D13" s="34" t="s">
        <v>34</v>
      </c>
      <c r="E13" s="35">
        <v>1</v>
      </c>
      <c r="F13" s="35" t="s">
        <v>15</v>
      </c>
      <c r="G13" s="35"/>
      <c r="H13" s="36">
        <f>E13*G13</f>
        <v>0</v>
      </c>
      <c r="I13" s="75"/>
      <c r="J13" s="68"/>
      <c r="K13" s="74"/>
    </row>
    <row r="14" customFormat="1" ht="35" customHeight="1" spans="1:11">
      <c r="A14" s="30" t="s">
        <v>35</v>
      </c>
      <c r="B14" s="31"/>
      <c r="C14" s="31"/>
      <c r="D14" s="31"/>
      <c r="E14" s="31"/>
      <c r="F14" s="31"/>
      <c r="G14" s="32"/>
      <c r="H14" s="33">
        <f>SUM(H15:H18)+H19+H26+H33+H44+H54</f>
        <v>0</v>
      </c>
      <c r="I14" s="73"/>
      <c r="J14" s="68"/>
      <c r="K14" s="69"/>
    </row>
    <row r="15" customFormat="1" ht="77" customHeight="1" spans="1:11">
      <c r="A15" s="25">
        <v>1</v>
      </c>
      <c r="B15" s="25" t="s">
        <v>36</v>
      </c>
      <c r="C15" s="25"/>
      <c r="D15" s="37" t="s">
        <v>37</v>
      </c>
      <c r="E15" s="25">
        <v>1</v>
      </c>
      <c r="F15" s="25" t="s">
        <v>15</v>
      </c>
      <c r="G15" s="25"/>
      <c r="H15" s="29">
        <f>E15*G15</f>
        <v>0</v>
      </c>
      <c r="I15" s="71"/>
      <c r="J15" s="68"/>
      <c r="K15" s="69"/>
    </row>
    <row r="16" customFormat="1" ht="41.4" spans="1:11">
      <c r="A16" s="25">
        <v>2</v>
      </c>
      <c r="B16" s="25" t="s">
        <v>38</v>
      </c>
      <c r="C16" s="25"/>
      <c r="D16" s="37" t="s">
        <v>39</v>
      </c>
      <c r="E16" s="25">
        <v>1</v>
      </c>
      <c r="F16" s="25" t="s">
        <v>15</v>
      </c>
      <c r="G16" s="25"/>
      <c r="H16" s="29">
        <f>E16*G16</f>
        <v>0</v>
      </c>
      <c r="I16" s="71"/>
      <c r="J16" s="68"/>
      <c r="K16" s="69"/>
    </row>
    <row r="17" customFormat="1" ht="27.6" spans="1:11">
      <c r="A17" s="38">
        <v>3</v>
      </c>
      <c r="B17" s="25" t="s">
        <v>40</v>
      </c>
      <c r="C17" s="25"/>
      <c r="D17" s="39" t="s">
        <v>41</v>
      </c>
      <c r="E17" s="38">
        <v>1</v>
      </c>
      <c r="F17" s="38" t="s">
        <v>15</v>
      </c>
      <c r="G17" s="38"/>
      <c r="H17" s="40">
        <f>E17*G17</f>
        <v>0</v>
      </c>
      <c r="I17" s="76"/>
      <c r="J17" s="68"/>
      <c r="K17" s="69"/>
    </row>
    <row r="18" customFormat="1" ht="28" customHeight="1" spans="1:11">
      <c r="A18" s="25">
        <v>4</v>
      </c>
      <c r="B18" s="41" t="s">
        <v>42</v>
      </c>
      <c r="C18" s="42"/>
      <c r="D18" s="26" t="s">
        <v>43</v>
      </c>
      <c r="E18" s="25">
        <v>2</v>
      </c>
      <c r="F18" s="25" t="s">
        <v>15</v>
      </c>
      <c r="G18" s="25"/>
      <c r="H18" s="29">
        <f>E18*G18</f>
        <v>0</v>
      </c>
      <c r="I18" s="71" t="s">
        <v>44</v>
      </c>
      <c r="J18" s="68"/>
      <c r="K18" s="69"/>
    </row>
    <row r="19" customFormat="1" ht="25" customHeight="1" spans="1:11">
      <c r="A19" s="43">
        <v>5</v>
      </c>
      <c r="B19" s="44" t="s">
        <v>45</v>
      </c>
      <c r="C19" s="45"/>
      <c r="D19" s="46"/>
      <c r="E19" s="47"/>
      <c r="F19" s="47"/>
      <c r="G19" s="47"/>
      <c r="H19" s="48">
        <f>SUM(H20:H25)</f>
        <v>0</v>
      </c>
      <c r="I19" s="77"/>
      <c r="J19" s="68"/>
      <c r="K19" s="69"/>
    </row>
    <row r="20" customFormat="1" ht="96.6" spans="1:11">
      <c r="A20" s="25">
        <v>5.1</v>
      </c>
      <c r="B20" s="49" t="s">
        <v>46</v>
      </c>
      <c r="C20" s="49"/>
      <c r="D20" s="50" t="s">
        <v>47</v>
      </c>
      <c r="E20" s="25">
        <v>1</v>
      </c>
      <c r="F20" s="25" t="s">
        <v>15</v>
      </c>
      <c r="G20" s="25"/>
      <c r="H20" s="29">
        <f t="shared" ref="H20:H25" si="1">E20*G20</f>
        <v>0</v>
      </c>
      <c r="I20" s="71"/>
      <c r="J20" s="68"/>
      <c r="K20" s="69"/>
    </row>
    <row r="21" customFormat="1" ht="110.4" spans="1:11">
      <c r="A21" s="38">
        <v>5.2</v>
      </c>
      <c r="B21" s="49" t="s">
        <v>48</v>
      </c>
      <c r="C21" s="37" t="s">
        <v>49</v>
      </c>
      <c r="D21" s="37" t="s">
        <v>50</v>
      </c>
      <c r="E21" s="25">
        <v>3</v>
      </c>
      <c r="F21" s="25" t="s">
        <v>28</v>
      </c>
      <c r="G21" s="25"/>
      <c r="H21" s="29">
        <f t="shared" si="1"/>
        <v>0</v>
      </c>
      <c r="I21" s="71" t="s">
        <v>51</v>
      </c>
      <c r="J21" s="68"/>
      <c r="K21" s="69"/>
    </row>
    <row r="22" customFormat="1" ht="14.4" spans="1:11">
      <c r="A22" s="51"/>
      <c r="B22" s="49"/>
      <c r="C22" s="37" t="s">
        <v>52</v>
      </c>
      <c r="D22" s="37" t="s">
        <v>53</v>
      </c>
      <c r="E22" s="25">
        <v>3</v>
      </c>
      <c r="F22" s="25" t="s">
        <v>28</v>
      </c>
      <c r="G22" s="25"/>
      <c r="H22" s="29">
        <f t="shared" si="1"/>
        <v>0</v>
      </c>
      <c r="I22" s="71" t="s">
        <v>51</v>
      </c>
      <c r="J22" s="68"/>
      <c r="K22" s="69"/>
    </row>
    <row r="23" customFormat="1" ht="14.4" spans="1:11">
      <c r="A23" s="35"/>
      <c r="B23" s="49"/>
      <c r="C23" s="37" t="s">
        <v>54</v>
      </c>
      <c r="D23" s="37" t="s">
        <v>55</v>
      </c>
      <c r="E23" s="25">
        <v>3</v>
      </c>
      <c r="F23" s="25" t="s">
        <v>56</v>
      </c>
      <c r="G23" s="25"/>
      <c r="H23" s="29">
        <f t="shared" si="1"/>
        <v>0</v>
      </c>
      <c r="I23" s="71" t="s">
        <v>51</v>
      </c>
      <c r="J23" s="68"/>
      <c r="K23" s="69"/>
    </row>
    <row r="24" customFormat="1" ht="27.6" spans="1:11">
      <c r="A24" s="25">
        <v>5.3</v>
      </c>
      <c r="B24" s="49" t="s">
        <v>57</v>
      </c>
      <c r="C24" s="49"/>
      <c r="D24" s="37" t="s">
        <v>58</v>
      </c>
      <c r="E24" s="25">
        <v>1</v>
      </c>
      <c r="F24" s="25" t="s">
        <v>15</v>
      </c>
      <c r="G24" s="25"/>
      <c r="H24" s="29">
        <f t="shared" si="1"/>
        <v>0</v>
      </c>
      <c r="I24" s="71" t="s">
        <v>58</v>
      </c>
      <c r="J24" s="68"/>
      <c r="K24" s="69"/>
    </row>
    <row r="25" customFormat="1" ht="14.4" spans="1:11">
      <c r="A25" s="25">
        <v>5.4</v>
      </c>
      <c r="B25" s="52" t="s">
        <v>59</v>
      </c>
      <c r="C25" s="53"/>
      <c r="D25" s="50" t="s">
        <v>60</v>
      </c>
      <c r="E25" s="25">
        <v>2</v>
      </c>
      <c r="F25" s="25" t="s">
        <v>15</v>
      </c>
      <c r="G25" s="25"/>
      <c r="H25" s="29">
        <f t="shared" si="1"/>
        <v>0</v>
      </c>
      <c r="I25" s="78"/>
      <c r="J25" s="68"/>
      <c r="K25" s="69"/>
    </row>
    <row r="26" customFormat="1" ht="25" customHeight="1" spans="1:11">
      <c r="A26" s="43">
        <v>6</v>
      </c>
      <c r="B26" s="44" t="s">
        <v>61</v>
      </c>
      <c r="C26" s="45"/>
      <c r="D26" s="46"/>
      <c r="E26" s="47"/>
      <c r="F26" s="47"/>
      <c r="G26" s="47"/>
      <c r="H26" s="48">
        <f>SUM(H27:H32)</f>
        <v>0</v>
      </c>
      <c r="I26" s="77"/>
      <c r="J26" s="68"/>
      <c r="K26" s="69"/>
    </row>
    <row r="27" customFormat="1" ht="70" customHeight="1" spans="1:11">
      <c r="A27" s="25">
        <v>6.1</v>
      </c>
      <c r="B27" s="49" t="s">
        <v>46</v>
      </c>
      <c r="C27" s="49"/>
      <c r="D27" s="50" t="s">
        <v>62</v>
      </c>
      <c r="E27" s="25">
        <v>1</v>
      </c>
      <c r="F27" s="25" t="s">
        <v>15</v>
      </c>
      <c r="G27" s="25"/>
      <c r="H27" s="29">
        <f t="shared" ref="H27:H32" si="2">E27*G27</f>
        <v>0</v>
      </c>
      <c r="I27" s="71"/>
      <c r="J27" s="68"/>
      <c r="K27" s="69"/>
    </row>
    <row r="28" customFormat="1" ht="110.4" spans="1:11">
      <c r="A28" s="38">
        <v>6.2</v>
      </c>
      <c r="B28" s="49" t="s">
        <v>63</v>
      </c>
      <c r="C28" s="37" t="s">
        <v>49</v>
      </c>
      <c r="D28" s="37" t="s">
        <v>50</v>
      </c>
      <c r="E28" s="25">
        <v>3</v>
      </c>
      <c r="F28" s="25" t="s">
        <v>28</v>
      </c>
      <c r="G28" s="25"/>
      <c r="H28" s="29">
        <f t="shared" si="2"/>
        <v>0</v>
      </c>
      <c r="I28" s="71" t="s">
        <v>51</v>
      </c>
      <c r="J28" s="68"/>
      <c r="K28" s="69"/>
    </row>
    <row r="29" customFormat="1" ht="16" customHeight="1" spans="1:11">
      <c r="A29" s="51"/>
      <c r="B29" s="49"/>
      <c r="C29" s="37" t="s">
        <v>52</v>
      </c>
      <c r="D29" s="37" t="s">
        <v>53</v>
      </c>
      <c r="E29" s="25">
        <v>3</v>
      </c>
      <c r="F29" s="25" t="s">
        <v>28</v>
      </c>
      <c r="G29" s="25"/>
      <c r="H29" s="29">
        <f t="shared" si="2"/>
        <v>0</v>
      </c>
      <c r="I29" s="71" t="s">
        <v>51</v>
      </c>
      <c r="J29" s="68"/>
      <c r="K29" s="69"/>
    </row>
    <row r="30" customFormat="1" ht="16" customHeight="1" spans="1:11">
      <c r="A30" s="35"/>
      <c r="B30" s="49"/>
      <c r="C30" s="37" t="s">
        <v>54</v>
      </c>
      <c r="D30" s="37" t="s">
        <v>55</v>
      </c>
      <c r="E30" s="25">
        <v>3</v>
      </c>
      <c r="F30" s="25" t="s">
        <v>56</v>
      </c>
      <c r="G30" s="25"/>
      <c r="H30" s="29">
        <f t="shared" si="2"/>
        <v>0</v>
      </c>
      <c r="I30" s="71" t="s">
        <v>51</v>
      </c>
      <c r="J30" s="68"/>
      <c r="K30" s="69"/>
    </row>
    <row r="31" customFormat="1" ht="16" customHeight="1" spans="1:11">
      <c r="A31" s="25">
        <v>6.3</v>
      </c>
      <c r="B31" s="49" t="s">
        <v>57</v>
      </c>
      <c r="C31" s="49"/>
      <c r="D31" s="37" t="s">
        <v>58</v>
      </c>
      <c r="E31" s="25">
        <v>1</v>
      </c>
      <c r="F31" s="25" t="s">
        <v>15</v>
      </c>
      <c r="G31" s="25"/>
      <c r="H31" s="29">
        <f t="shared" si="2"/>
        <v>0</v>
      </c>
      <c r="I31" s="71" t="s">
        <v>58</v>
      </c>
      <c r="J31" s="68"/>
      <c r="K31" s="69"/>
    </row>
    <row r="32" customFormat="1" ht="14.4" spans="1:11">
      <c r="A32" s="25">
        <v>6.4</v>
      </c>
      <c r="B32" s="52" t="s">
        <v>64</v>
      </c>
      <c r="C32" s="53"/>
      <c r="D32" s="50" t="s">
        <v>65</v>
      </c>
      <c r="E32" s="25">
        <v>2</v>
      </c>
      <c r="F32" s="25" t="s">
        <v>15</v>
      </c>
      <c r="G32" s="25"/>
      <c r="H32" s="29">
        <f t="shared" si="2"/>
        <v>0</v>
      </c>
      <c r="I32" s="78"/>
      <c r="J32" s="68"/>
      <c r="K32" s="69"/>
    </row>
    <row r="33" customFormat="1" ht="25" customHeight="1" spans="1:11">
      <c r="A33" s="43">
        <v>7</v>
      </c>
      <c r="B33" s="44" t="s">
        <v>66</v>
      </c>
      <c r="C33" s="45"/>
      <c r="D33" s="46"/>
      <c r="E33" s="47"/>
      <c r="F33" s="47"/>
      <c r="G33" s="47"/>
      <c r="H33" s="48">
        <f>H34+H39</f>
        <v>0</v>
      </c>
      <c r="I33" s="77"/>
      <c r="J33" s="68"/>
      <c r="K33" s="69"/>
    </row>
    <row r="34" customFormat="1" ht="14.4" spans="1:11">
      <c r="A34" s="54">
        <v>7.1</v>
      </c>
      <c r="B34" s="55" t="s">
        <v>67</v>
      </c>
      <c r="C34" s="56"/>
      <c r="D34" s="57"/>
      <c r="E34" s="58"/>
      <c r="F34" s="58"/>
      <c r="G34" s="58"/>
      <c r="H34" s="59">
        <f>SUM(H35:H38)</f>
        <v>0</v>
      </c>
      <c r="I34" s="79"/>
      <c r="J34" s="68"/>
      <c r="K34" s="69"/>
    </row>
    <row r="35" customFormat="1" ht="111" customHeight="1" spans="1:11">
      <c r="A35" s="25" t="s">
        <v>68</v>
      </c>
      <c r="B35" s="49" t="s">
        <v>46</v>
      </c>
      <c r="C35" s="49"/>
      <c r="D35" s="50" t="s">
        <v>69</v>
      </c>
      <c r="E35" s="25">
        <v>1</v>
      </c>
      <c r="F35" s="25" t="s">
        <v>15</v>
      </c>
      <c r="G35" s="25"/>
      <c r="H35" s="29">
        <f>E35*G35</f>
        <v>0</v>
      </c>
      <c r="I35" s="71"/>
      <c r="J35" s="68"/>
      <c r="K35" s="69"/>
    </row>
    <row r="36" customFormat="1" ht="38" customHeight="1" spans="1:11">
      <c r="A36" s="25" t="s">
        <v>70</v>
      </c>
      <c r="B36" s="49" t="s">
        <v>71</v>
      </c>
      <c r="C36" s="37" t="s">
        <v>72</v>
      </c>
      <c r="D36" s="37" t="s">
        <v>73</v>
      </c>
      <c r="E36" s="25">
        <v>76</v>
      </c>
      <c r="F36" s="25" t="s">
        <v>28</v>
      </c>
      <c r="G36" s="25"/>
      <c r="H36" s="29">
        <f>E36*G36</f>
        <v>0</v>
      </c>
      <c r="I36" s="80" t="s">
        <v>74</v>
      </c>
      <c r="J36" s="68"/>
      <c r="K36" s="69"/>
    </row>
    <row r="37" customFormat="1" ht="19" customHeight="1" spans="1:11">
      <c r="A37" s="25" t="s">
        <v>75</v>
      </c>
      <c r="B37" s="49" t="s">
        <v>57</v>
      </c>
      <c r="C37" s="49"/>
      <c r="D37" s="37" t="s">
        <v>58</v>
      </c>
      <c r="E37" s="25">
        <v>1</v>
      </c>
      <c r="F37" s="25" t="s">
        <v>15</v>
      </c>
      <c r="G37" s="25"/>
      <c r="H37" s="29">
        <f>E37*G37</f>
        <v>0</v>
      </c>
      <c r="I37" s="71" t="s">
        <v>58</v>
      </c>
      <c r="J37" s="68"/>
      <c r="K37" s="69"/>
    </row>
    <row r="38" customFormat="1" ht="14.4" spans="1:11">
      <c r="A38" s="25" t="s">
        <v>76</v>
      </c>
      <c r="B38" s="52" t="s">
        <v>77</v>
      </c>
      <c r="C38" s="53"/>
      <c r="D38" s="50" t="s">
        <v>78</v>
      </c>
      <c r="E38" s="25">
        <v>2</v>
      </c>
      <c r="F38" s="25" t="s">
        <v>15</v>
      </c>
      <c r="G38" s="25"/>
      <c r="H38" s="29">
        <f>E38*G38</f>
        <v>0</v>
      </c>
      <c r="I38" s="78"/>
      <c r="J38" s="68"/>
      <c r="K38" s="69"/>
    </row>
    <row r="39" customFormat="1" ht="14.4" spans="1:11">
      <c r="A39" s="54">
        <v>7.2</v>
      </c>
      <c r="B39" s="55" t="s">
        <v>79</v>
      </c>
      <c r="C39" s="56"/>
      <c r="D39" s="57"/>
      <c r="E39" s="58"/>
      <c r="F39" s="58"/>
      <c r="G39" s="58"/>
      <c r="H39" s="59">
        <f>SUM(H40:H43)</f>
        <v>0</v>
      </c>
      <c r="I39" s="79"/>
      <c r="J39" s="68"/>
      <c r="K39" s="69"/>
    </row>
    <row r="40" customFormat="1" ht="82.8" spans="1:11">
      <c r="A40" s="25" t="s">
        <v>80</v>
      </c>
      <c r="B40" s="25" t="s">
        <v>81</v>
      </c>
      <c r="C40" s="25"/>
      <c r="D40" s="50" t="s">
        <v>82</v>
      </c>
      <c r="E40" s="25">
        <v>2</v>
      </c>
      <c r="F40" s="25" t="s">
        <v>15</v>
      </c>
      <c r="G40" s="25"/>
      <c r="H40" s="29">
        <f>E40*G40</f>
        <v>0</v>
      </c>
      <c r="I40" s="71" t="s">
        <v>83</v>
      </c>
      <c r="J40" s="68"/>
      <c r="K40" s="69"/>
    </row>
    <row r="41" customFormat="1" ht="27.6" spans="1:11">
      <c r="A41" s="38" t="s">
        <v>84</v>
      </c>
      <c r="B41" s="27" t="s">
        <v>85</v>
      </c>
      <c r="C41" s="27"/>
      <c r="D41" s="50" t="s">
        <v>86</v>
      </c>
      <c r="E41" s="27">
        <v>6</v>
      </c>
      <c r="F41" s="27" t="s">
        <v>15</v>
      </c>
      <c r="G41" s="27"/>
      <c r="H41" s="29">
        <f>E41*G41</f>
        <v>0</v>
      </c>
      <c r="I41" s="80" t="s">
        <v>87</v>
      </c>
      <c r="J41" s="68"/>
      <c r="K41" s="69"/>
    </row>
    <row r="42" customFormat="1" ht="27.6" spans="1:11">
      <c r="A42" s="35"/>
      <c r="B42" s="27" t="s">
        <v>88</v>
      </c>
      <c r="C42" s="27"/>
      <c r="D42" s="50" t="s">
        <v>89</v>
      </c>
      <c r="E42" s="27">
        <v>6</v>
      </c>
      <c r="F42" s="27" t="s">
        <v>15</v>
      </c>
      <c r="G42" s="27"/>
      <c r="H42" s="29">
        <f>E42*G42</f>
        <v>0</v>
      </c>
      <c r="I42" s="80" t="s">
        <v>87</v>
      </c>
      <c r="J42" s="68"/>
      <c r="K42" s="69"/>
    </row>
    <row r="43" customFormat="1" ht="27.6" spans="1:11">
      <c r="A43" s="25" t="s">
        <v>90</v>
      </c>
      <c r="B43" s="60" t="s">
        <v>57</v>
      </c>
      <c r="C43" s="61"/>
      <c r="D43" s="37" t="s">
        <v>58</v>
      </c>
      <c r="E43" s="27">
        <v>1</v>
      </c>
      <c r="F43" s="27" t="s">
        <v>15</v>
      </c>
      <c r="G43" s="27"/>
      <c r="H43" s="29">
        <f>E43*G43</f>
        <v>0</v>
      </c>
      <c r="I43" s="80" t="s">
        <v>58</v>
      </c>
      <c r="J43" s="68"/>
      <c r="K43" s="69"/>
    </row>
    <row r="44" customFormat="1" ht="25" customHeight="1" spans="1:11">
      <c r="A44" s="43">
        <v>8</v>
      </c>
      <c r="B44" s="44" t="s">
        <v>91</v>
      </c>
      <c r="C44" s="45"/>
      <c r="D44" s="46"/>
      <c r="E44" s="47"/>
      <c r="F44" s="47"/>
      <c r="G44" s="47"/>
      <c r="H44" s="48">
        <f>SUM(H45:H53)</f>
        <v>0</v>
      </c>
      <c r="I44" s="77"/>
      <c r="J44" s="81"/>
      <c r="K44" s="69"/>
    </row>
    <row r="45" customFormat="1" ht="41.4" spans="1:11">
      <c r="A45" s="25">
        <v>8.1</v>
      </c>
      <c r="B45" s="62" t="s">
        <v>46</v>
      </c>
      <c r="C45" s="62"/>
      <c r="D45" s="50" t="s">
        <v>92</v>
      </c>
      <c r="E45" s="25">
        <v>1</v>
      </c>
      <c r="F45" s="25" t="s">
        <v>15</v>
      </c>
      <c r="G45" s="25"/>
      <c r="H45" s="29">
        <f>E45*G45</f>
        <v>0</v>
      </c>
      <c r="I45" s="71"/>
      <c r="J45" s="81"/>
      <c r="K45" s="69"/>
    </row>
    <row r="46" customFormat="1" ht="27.6" spans="1:11">
      <c r="A46" s="38">
        <v>8.2</v>
      </c>
      <c r="B46" s="49" t="s">
        <v>93</v>
      </c>
      <c r="C46" s="37" t="s">
        <v>94</v>
      </c>
      <c r="D46" s="63" t="s">
        <v>95</v>
      </c>
      <c r="E46" s="25">
        <v>3</v>
      </c>
      <c r="F46" s="25" t="s">
        <v>28</v>
      </c>
      <c r="G46" s="25"/>
      <c r="H46" s="29">
        <f>E46*G46</f>
        <v>0</v>
      </c>
      <c r="I46" s="80" t="s">
        <v>96</v>
      </c>
      <c r="J46" s="81"/>
      <c r="K46" s="69"/>
    </row>
    <row r="47" customFormat="1" ht="27.6" spans="1:11">
      <c r="A47" s="51"/>
      <c r="B47" s="49"/>
      <c r="C47" s="37" t="s">
        <v>97</v>
      </c>
      <c r="D47" s="63" t="s">
        <v>98</v>
      </c>
      <c r="E47" s="25">
        <v>3</v>
      </c>
      <c r="F47" s="25" t="s">
        <v>28</v>
      </c>
      <c r="G47" s="25"/>
      <c r="H47" s="29">
        <f>E47*G47</f>
        <v>0</v>
      </c>
      <c r="I47" s="80"/>
      <c r="J47" s="81"/>
      <c r="K47" s="69"/>
    </row>
    <row r="48" customFormat="1" ht="27.6" spans="1:11">
      <c r="A48" s="51"/>
      <c r="B48" s="49"/>
      <c r="C48" s="37" t="s">
        <v>99</v>
      </c>
      <c r="D48" s="63" t="s">
        <v>100</v>
      </c>
      <c r="E48" s="25">
        <v>3</v>
      </c>
      <c r="F48" s="25" t="s">
        <v>28</v>
      </c>
      <c r="G48" s="25"/>
      <c r="H48" s="29">
        <f t="shared" ref="H48:H53" si="3">E48*G48</f>
        <v>0</v>
      </c>
      <c r="I48" s="80"/>
      <c r="J48" s="81"/>
      <c r="K48" s="69"/>
    </row>
    <row r="49" customFormat="1" ht="110.4" spans="1:11">
      <c r="A49" s="51"/>
      <c r="B49" s="49"/>
      <c r="C49" s="37" t="s">
        <v>49</v>
      </c>
      <c r="D49" s="37" t="s">
        <v>50</v>
      </c>
      <c r="E49" s="25">
        <v>3</v>
      </c>
      <c r="F49" s="25" t="s">
        <v>28</v>
      </c>
      <c r="G49" s="25"/>
      <c r="H49" s="29">
        <f t="shared" si="3"/>
        <v>0</v>
      </c>
      <c r="I49" s="71"/>
      <c r="J49" s="81"/>
      <c r="K49" s="69"/>
    </row>
    <row r="50" customFormat="1" ht="16" customHeight="1" spans="1:11">
      <c r="A50" s="51"/>
      <c r="B50" s="49"/>
      <c r="C50" s="37" t="s">
        <v>52</v>
      </c>
      <c r="D50" s="37" t="s">
        <v>53</v>
      </c>
      <c r="E50" s="25">
        <v>3</v>
      </c>
      <c r="F50" s="25" t="s">
        <v>28</v>
      </c>
      <c r="G50" s="25"/>
      <c r="H50" s="29">
        <f t="shared" si="3"/>
        <v>0</v>
      </c>
      <c r="I50" s="71"/>
      <c r="J50" s="68"/>
      <c r="K50" s="69"/>
    </row>
    <row r="51" customFormat="1" ht="16" customHeight="1" spans="1:11">
      <c r="A51" s="35"/>
      <c r="B51" s="49"/>
      <c r="C51" s="37" t="s">
        <v>54</v>
      </c>
      <c r="D51" s="37" t="s">
        <v>55</v>
      </c>
      <c r="E51" s="25">
        <v>3</v>
      </c>
      <c r="F51" s="25" t="s">
        <v>56</v>
      </c>
      <c r="G51" s="25"/>
      <c r="H51" s="29">
        <f t="shared" si="3"/>
        <v>0</v>
      </c>
      <c r="I51" s="71"/>
      <c r="J51" s="68"/>
      <c r="K51" s="69"/>
    </row>
    <row r="52" customFormat="1" ht="16" customHeight="1" spans="1:11">
      <c r="A52" s="25">
        <v>8.3</v>
      </c>
      <c r="B52" s="49" t="s">
        <v>57</v>
      </c>
      <c r="C52" s="49"/>
      <c r="D52" s="37" t="s">
        <v>58</v>
      </c>
      <c r="E52" s="25">
        <v>1</v>
      </c>
      <c r="F52" s="25" t="s">
        <v>15</v>
      </c>
      <c r="G52" s="25"/>
      <c r="H52" s="29">
        <f t="shared" si="3"/>
        <v>0</v>
      </c>
      <c r="I52" s="71"/>
      <c r="J52" s="68"/>
      <c r="K52" s="69"/>
    </row>
    <row r="53" customFormat="1" ht="14.4" spans="1:11">
      <c r="A53" s="25">
        <v>8.4</v>
      </c>
      <c r="B53" s="52" t="s">
        <v>101</v>
      </c>
      <c r="C53" s="53"/>
      <c r="D53" s="50" t="s">
        <v>102</v>
      </c>
      <c r="E53" s="25">
        <v>2</v>
      </c>
      <c r="F53" s="25" t="s">
        <v>15</v>
      </c>
      <c r="G53" s="25"/>
      <c r="H53" s="29">
        <f t="shared" si="3"/>
        <v>0</v>
      </c>
      <c r="I53" s="78"/>
      <c r="J53" s="68"/>
      <c r="K53" s="69"/>
    </row>
    <row r="54" customFormat="1" ht="25" customHeight="1" spans="1:11">
      <c r="A54" s="43">
        <v>9</v>
      </c>
      <c r="B54" s="44" t="s">
        <v>103</v>
      </c>
      <c r="C54" s="45"/>
      <c r="D54" s="46"/>
      <c r="E54" s="47"/>
      <c r="F54" s="47"/>
      <c r="G54" s="47"/>
      <c r="H54" s="48">
        <f>SUM(H55:H64)</f>
        <v>0</v>
      </c>
      <c r="I54" s="77"/>
      <c r="J54" s="68"/>
      <c r="K54" s="69"/>
    </row>
    <row r="55" customFormat="1" ht="69" spans="1:11">
      <c r="A55" s="25">
        <v>9.1</v>
      </c>
      <c r="B55" s="62" t="s">
        <v>46</v>
      </c>
      <c r="C55" s="62"/>
      <c r="D55" s="50" t="s">
        <v>104</v>
      </c>
      <c r="E55" s="25">
        <v>1</v>
      </c>
      <c r="F55" s="25" t="s">
        <v>15</v>
      </c>
      <c r="G55" s="25"/>
      <c r="H55" s="29">
        <f t="shared" ref="H55:H65" si="4">E55*G55</f>
        <v>0</v>
      </c>
      <c r="I55" s="71"/>
      <c r="J55" s="68"/>
      <c r="K55" s="69"/>
    </row>
    <row r="56" customFormat="1" ht="41.4" spans="1:11">
      <c r="A56" s="38">
        <v>9.2</v>
      </c>
      <c r="B56" s="49" t="s">
        <v>105</v>
      </c>
      <c r="C56" s="37" t="s">
        <v>106</v>
      </c>
      <c r="D56" s="63" t="s">
        <v>107</v>
      </c>
      <c r="E56" s="25">
        <v>15</v>
      </c>
      <c r="F56" s="25" t="s">
        <v>108</v>
      </c>
      <c r="G56" s="25"/>
      <c r="H56" s="29">
        <f t="shared" si="4"/>
        <v>0</v>
      </c>
      <c r="I56" s="80"/>
      <c r="J56" s="68"/>
      <c r="K56" s="69"/>
    </row>
    <row r="57" customFormat="1" ht="41.4" spans="1:11">
      <c r="A57" s="51"/>
      <c r="B57" s="49"/>
      <c r="C57" s="37" t="s">
        <v>109</v>
      </c>
      <c r="D57" s="63" t="s">
        <v>107</v>
      </c>
      <c r="E57" s="25">
        <v>10</v>
      </c>
      <c r="F57" s="25" t="s">
        <v>108</v>
      </c>
      <c r="G57" s="25"/>
      <c r="H57" s="29">
        <f t="shared" si="4"/>
        <v>0</v>
      </c>
      <c r="I57" s="80"/>
      <c r="J57" s="68"/>
      <c r="K57" s="69"/>
    </row>
    <row r="58" customFormat="1" ht="27.6" spans="1:11">
      <c r="A58" s="51"/>
      <c r="B58" s="49"/>
      <c r="C58" s="37" t="s">
        <v>110</v>
      </c>
      <c r="D58" s="63" t="s">
        <v>111</v>
      </c>
      <c r="E58" s="25">
        <v>10</v>
      </c>
      <c r="F58" s="25" t="s">
        <v>108</v>
      </c>
      <c r="G58" s="25"/>
      <c r="H58" s="29">
        <f t="shared" si="4"/>
        <v>0</v>
      </c>
      <c r="I58" s="80"/>
      <c r="J58" s="68"/>
      <c r="K58" s="69"/>
    </row>
    <row r="59" customFormat="1" ht="27.6" spans="1:11">
      <c r="A59" s="51"/>
      <c r="B59" s="49"/>
      <c r="C59" s="37" t="s">
        <v>112</v>
      </c>
      <c r="D59" s="63" t="s">
        <v>98</v>
      </c>
      <c r="E59" s="25">
        <v>5</v>
      </c>
      <c r="F59" s="25" t="s">
        <v>108</v>
      </c>
      <c r="G59" s="25"/>
      <c r="H59" s="29">
        <f t="shared" si="4"/>
        <v>0</v>
      </c>
      <c r="I59" s="80" t="s">
        <v>113</v>
      </c>
      <c r="J59" s="68"/>
      <c r="K59" s="69"/>
    </row>
    <row r="60" customFormat="1" ht="110.4" spans="1:11">
      <c r="A60" s="51"/>
      <c r="B60" s="49"/>
      <c r="C60" s="37" t="s">
        <v>49</v>
      </c>
      <c r="D60" s="37" t="s">
        <v>50</v>
      </c>
      <c r="E60" s="25">
        <v>5</v>
      </c>
      <c r="F60" s="25" t="s">
        <v>108</v>
      </c>
      <c r="G60" s="25"/>
      <c r="H60" s="29">
        <f t="shared" si="4"/>
        <v>0</v>
      </c>
      <c r="I60" s="80"/>
      <c r="J60" s="68"/>
      <c r="K60" s="69"/>
    </row>
    <row r="61" customFormat="1" ht="16" customHeight="1" spans="1:11">
      <c r="A61" s="51"/>
      <c r="B61" s="49"/>
      <c r="C61" s="37" t="s">
        <v>52</v>
      </c>
      <c r="D61" s="37" t="s">
        <v>53</v>
      </c>
      <c r="E61" s="25">
        <v>5</v>
      </c>
      <c r="F61" s="25" t="s">
        <v>28</v>
      </c>
      <c r="G61" s="25"/>
      <c r="H61" s="29">
        <f t="shared" si="4"/>
        <v>0</v>
      </c>
      <c r="I61" s="71"/>
      <c r="J61" s="68"/>
      <c r="K61" s="69"/>
    </row>
    <row r="62" customFormat="1" ht="16" customHeight="1" spans="1:11">
      <c r="A62" s="35"/>
      <c r="B62" s="49"/>
      <c r="C62" s="37" t="s">
        <v>54</v>
      </c>
      <c r="D62" s="37" t="s">
        <v>55</v>
      </c>
      <c r="E62" s="25">
        <v>5</v>
      </c>
      <c r="F62" s="25" t="s">
        <v>56</v>
      </c>
      <c r="G62" s="25"/>
      <c r="H62" s="29">
        <f t="shared" si="4"/>
        <v>0</v>
      </c>
      <c r="I62" s="71"/>
      <c r="J62" s="68"/>
      <c r="K62" s="69"/>
    </row>
    <row r="63" customFormat="1" ht="16" customHeight="1" spans="1:11">
      <c r="A63" s="25">
        <v>9.3</v>
      </c>
      <c r="B63" s="49" t="s">
        <v>57</v>
      </c>
      <c r="C63" s="49"/>
      <c r="D63" s="37" t="s">
        <v>58</v>
      </c>
      <c r="E63" s="25">
        <v>1</v>
      </c>
      <c r="F63" s="25" t="s">
        <v>15</v>
      </c>
      <c r="G63" s="25"/>
      <c r="H63" s="29">
        <f t="shared" si="4"/>
        <v>0</v>
      </c>
      <c r="I63" s="71"/>
      <c r="J63" s="68"/>
      <c r="K63" s="69"/>
    </row>
    <row r="64" customFormat="1" ht="14.4" spans="1:11">
      <c r="A64" s="25">
        <v>9.4</v>
      </c>
      <c r="B64" s="52" t="s">
        <v>114</v>
      </c>
      <c r="C64" s="53"/>
      <c r="D64" s="50" t="s">
        <v>115</v>
      </c>
      <c r="E64" s="25">
        <v>2</v>
      </c>
      <c r="F64" s="25" t="s">
        <v>15</v>
      </c>
      <c r="G64" s="25"/>
      <c r="H64" s="29">
        <f t="shared" si="4"/>
        <v>0</v>
      </c>
      <c r="I64" s="78"/>
      <c r="J64" s="68"/>
      <c r="K64" s="69"/>
    </row>
    <row r="65" customFormat="1" ht="35" customHeight="1" spans="1:11">
      <c r="A65" s="16" t="s">
        <v>116</v>
      </c>
      <c r="B65" s="17"/>
      <c r="C65" s="17"/>
      <c r="D65" s="17"/>
      <c r="E65" s="17"/>
      <c r="F65" s="17"/>
      <c r="G65" s="18"/>
      <c r="H65" s="19">
        <f>H66+H68</f>
        <v>0</v>
      </c>
      <c r="I65" s="94"/>
      <c r="J65" s="68"/>
      <c r="K65" s="69"/>
    </row>
    <row r="66" customFormat="1" ht="25" customHeight="1" spans="1:11">
      <c r="A66" s="20">
        <v>1</v>
      </c>
      <c r="B66" s="21" t="s">
        <v>46</v>
      </c>
      <c r="C66" s="21"/>
      <c r="D66" s="22"/>
      <c r="E66" s="20"/>
      <c r="F66" s="20"/>
      <c r="G66" s="20"/>
      <c r="H66" s="24">
        <f>SUM(H67)</f>
        <v>0</v>
      </c>
      <c r="I66" s="72"/>
      <c r="J66" s="68"/>
      <c r="K66" s="69"/>
    </row>
    <row r="67" customFormat="1" ht="41.4" spans="1:11">
      <c r="A67" s="25">
        <v>1.1</v>
      </c>
      <c r="B67" s="41" t="s">
        <v>117</v>
      </c>
      <c r="C67" s="42"/>
      <c r="D67" s="34" t="s">
        <v>118</v>
      </c>
      <c r="E67" s="25">
        <v>1</v>
      </c>
      <c r="F67" s="25" t="s">
        <v>15</v>
      </c>
      <c r="G67" s="25"/>
      <c r="H67" s="29">
        <f>E67*G67</f>
        <v>0</v>
      </c>
      <c r="I67" s="71"/>
      <c r="J67" s="68"/>
      <c r="K67" s="69"/>
    </row>
    <row r="68" customFormat="1" ht="25" customHeight="1" spans="1:11">
      <c r="A68" s="20">
        <v>2</v>
      </c>
      <c r="B68" s="21" t="s">
        <v>25</v>
      </c>
      <c r="C68" s="21"/>
      <c r="D68" s="22"/>
      <c r="E68" s="20"/>
      <c r="F68" s="20"/>
      <c r="G68" s="20"/>
      <c r="H68" s="24">
        <f>SUM(H69:H71)</f>
        <v>0</v>
      </c>
      <c r="I68" s="72"/>
      <c r="J68" s="68"/>
      <c r="K68" s="69"/>
    </row>
    <row r="69" customFormat="1" ht="110.4" spans="1:11">
      <c r="A69" s="25">
        <v>2.1</v>
      </c>
      <c r="B69" s="41" t="s">
        <v>119</v>
      </c>
      <c r="C69" s="42"/>
      <c r="D69" s="26" t="s">
        <v>120</v>
      </c>
      <c r="E69" s="25">
        <v>4</v>
      </c>
      <c r="F69" s="82" t="s">
        <v>28</v>
      </c>
      <c r="G69" s="25"/>
      <c r="H69" s="29">
        <f>E69*G69</f>
        <v>0</v>
      </c>
      <c r="I69" s="71" t="s">
        <v>121</v>
      </c>
      <c r="J69" s="68"/>
      <c r="K69" s="69"/>
    </row>
    <row r="70" customFormat="1" ht="41.4" spans="1:11">
      <c r="A70" s="25">
        <v>2.2</v>
      </c>
      <c r="B70" s="41" t="s">
        <v>122</v>
      </c>
      <c r="C70" s="42"/>
      <c r="D70" s="26" t="s">
        <v>123</v>
      </c>
      <c r="E70" s="25">
        <v>4</v>
      </c>
      <c r="F70" s="82" t="s">
        <v>28</v>
      </c>
      <c r="G70" s="25"/>
      <c r="H70" s="29">
        <f>E70*G70</f>
        <v>0</v>
      </c>
      <c r="I70" s="71" t="s">
        <v>124</v>
      </c>
      <c r="J70" s="68"/>
      <c r="K70" s="69"/>
    </row>
    <row r="71" customFormat="1" ht="14.4" spans="1:11">
      <c r="A71" s="25">
        <v>2.3</v>
      </c>
      <c r="B71" s="41" t="s">
        <v>125</v>
      </c>
      <c r="C71" s="42"/>
      <c r="D71" s="26" t="s">
        <v>126</v>
      </c>
      <c r="E71" s="25">
        <v>1</v>
      </c>
      <c r="F71" s="82" t="s">
        <v>15</v>
      </c>
      <c r="G71" s="25"/>
      <c r="H71" s="29">
        <f>E71*G71</f>
        <v>0</v>
      </c>
      <c r="I71" s="71"/>
      <c r="J71" s="68"/>
      <c r="K71" s="69"/>
    </row>
    <row r="72" customFormat="1" ht="35" customHeight="1" spans="1:11">
      <c r="A72" s="16" t="s">
        <v>127</v>
      </c>
      <c r="B72" s="17"/>
      <c r="C72" s="17"/>
      <c r="D72" s="17"/>
      <c r="E72" s="17"/>
      <c r="F72" s="17"/>
      <c r="G72" s="18"/>
      <c r="H72" s="19">
        <f>H73+H87+H100+H108</f>
        <v>0</v>
      </c>
      <c r="I72" s="94"/>
      <c r="J72" s="68"/>
      <c r="K72" s="69"/>
    </row>
    <row r="73" s="2" customFormat="1" ht="25" customHeight="1" spans="1:11">
      <c r="A73" s="20">
        <v>1</v>
      </c>
      <c r="B73" s="21" t="s">
        <v>128</v>
      </c>
      <c r="C73" s="21"/>
      <c r="D73" s="22"/>
      <c r="E73" s="20"/>
      <c r="F73" s="20"/>
      <c r="G73" s="20"/>
      <c r="H73" s="24">
        <f>SUM(H74:H86)</f>
        <v>0</v>
      </c>
      <c r="I73" s="72"/>
      <c r="J73" s="68"/>
      <c r="K73" s="69"/>
    </row>
    <row r="74" s="2" customFormat="1" ht="55.2" spans="1:11">
      <c r="A74" s="27">
        <v>1.1</v>
      </c>
      <c r="B74" s="83" t="s">
        <v>46</v>
      </c>
      <c r="C74" s="84"/>
      <c r="D74" s="50" t="s">
        <v>129</v>
      </c>
      <c r="E74" s="27">
        <v>1</v>
      </c>
      <c r="F74" s="27" t="s">
        <v>15</v>
      </c>
      <c r="G74" s="27"/>
      <c r="H74" s="28">
        <f>E74*G74</f>
        <v>0</v>
      </c>
      <c r="I74" s="80"/>
      <c r="J74" s="68"/>
      <c r="K74" s="69"/>
    </row>
    <row r="75" s="2" customFormat="1" ht="82.8" spans="1:11">
      <c r="A75" s="85">
        <v>1.2</v>
      </c>
      <c r="B75" s="86" t="s">
        <v>130</v>
      </c>
      <c r="C75" s="50" t="s">
        <v>131</v>
      </c>
      <c r="D75" s="50" t="s">
        <v>132</v>
      </c>
      <c r="E75" s="27">
        <v>40</v>
      </c>
      <c r="F75" s="27" t="s">
        <v>28</v>
      </c>
      <c r="G75" s="27"/>
      <c r="H75" s="28">
        <f>E75*G75</f>
        <v>0</v>
      </c>
      <c r="I75" s="80" t="s">
        <v>133</v>
      </c>
      <c r="J75" s="68"/>
      <c r="K75" s="69"/>
    </row>
    <row r="76" s="2" customFormat="1" ht="27.6" spans="1:11">
      <c r="A76" s="87"/>
      <c r="B76" s="86"/>
      <c r="C76" s="50" t="s">
        <v>134</v>
      </c>
      <c r="D76" s="50" t="s">
        <v>135</v>
      </c>
      <c r="E76" s="27">
        <v>40</v>
      </c>
      <c r="F76" s="27" t="s">
        <v>15</v>
      </c>
      <c r="G76" s="27"/>
      <c r="H76" s="28">
        <f>E76*G76</f>
        <v>0</v>
      </c>
      <c r="I76" s="80" t="s">
        <v>136</v>
      </c>
      <c r="J76" s="68"/>
      <c r="K76" s="74"/>
    </row>
    <row r="77" s="2" customFormat="1" ht="110.4" spans="1:11">
      <c r="A77" s="87"/>
      <c r="B77" s="86"/>
      <c r="C77" s="50" t="s">
        <v>49</v>
      </c>
      <c r="D77" s="50" t="s">
        <v>50</v>
      </c>
      <c r="E77" s="27">
        <v>6</v>
      </c>
      <c r="F77" s="27" t="s">
        <v>28</v>
      </c>
      <c r="G77" s="27"/>
      <c r="H77" s="28">
        <f>E77*G77</f>
        <v>0</v>
      </c>
      <c r="I77" s="80" t="s">
        <v>137</v>
      </c>
      <c r="J77" s="68"/>
      <c r="K77" s="74"/>
    </row>
    <row r="78" s="2" customFormat="1" ht="25" customHeight="1" spans="1:11">
      <c r="A78" s="87"/>
      <c r="B78" s="86"/>
      <c r="C78" s="50" t="s">
        <v>52</v>
      </c>
      <c r="D78" s="50" t="s">
        <v>53</v>
      </c>
      <c r="E78" s="27">
        <v>3</v>
      </c>
      <c r="F78" s="27" t="s">
        <v>28</v>
      </c>
      <c r="G78" s="27"/>
      <c r="H78" s="28">
        <f>E78*G78</f>
        <v>0</v>
      </c>
      <c r="I78" s="80"/>
      <c r="J78" s="68"/>
      <c r="K78" s="74"/>
    </row>
    <row r="79" s="2" customFormat="1" ht="25" customHeight="1" spans="1:11">
      <c r="A79" s="88"/>
      <c r="B79" s="86"/>
      <c r="C79" s="50" t="s">
        <v>54</v>
      </c>
      <c r="D79" s="50" t="s">
        <v>55</v>
      </c>
      <c r="E79" s="27">
        <v>6</v>
      </c>
      <c r="F79" s="27" t="s">
        <v>56</v>
      </c>
      <c r="G79" s="27"/>
      <c r="H79" s="28">
        <f t="shared" ref="H79:H86" si="5">E79*G79</f>
        <v>0</v>
      </c>
      <c r="I79" s="80"/>
      <c r="J79" s="68"/>
      <c r="K79" s="74"/>
    </row>
    <row r="80" s="2" customFormat="1" ht="82.8" spans="1:11">
      <c r="A80" s="85">
        <v>1.3</v>
      </c>
      <c r="B80" s="86" t="s">
        <v>138</v>
      </c>
      <c r="C80" s="50" t="s">
        <v>131</v>
      </c>
      <c r="D80" s="50" t="s">
        <v>132</v>
      </c>
      <c r="E80" s="27">
        <v>30</v>
      </c>
      <c r="F80" s="27" t="s">
        <v>28</v>
      </c>
      <c r="G80" s="27"/>
      <c r="H80" s="28">
        <f t="shared" si="5"/>
        <v>0</v>
      </c>
      <c r="I80" s="80" t="s">
        <v>139</v>
      </c>
      <c r="J80" s="68"/>
      <c r="K80" s="74"/>
    </row>
    <row r="81" s="2" customFormat="1" ht="27.6" spans="1:11">
      <c r="A81" s="87"/>
      <c r="B81" s="86"/>
      <c r="C81" s="50" t="s">
        <v>140</v>
      </c>
      <c r="D81" s="50" t="s">
        <v>135</v>
      </c>
      <c r="E81" s="27">
        <v>30</v>
      </c>
      <c r="F81" s="27" t="s">
        <v>15</v>
      </c>
      <c r="G81" s="27"/>
      <c r="H81" s="28">
        <f t="shared" si="5"/>
        <v>0</v>
      </c>
      <c r="I81" s="80" t="s">
        <v>136</v>
      </c>
      <c r="J81" s="68"/>
      <c r="K81" s="74"/>
    </row>
    <row r="82" s="2" customFormat="1" ht="110.4" spans="1:11">
      <c r="A82" s="87"/>
      <c r="B82" s="86"/>
      <c r="C82" s="50" t="s">
        <v>49</v>
      </c>
      <c r="D82" s="50" t="s">
        <v>50</v>
      </c>
      <c r="E82" s="27">
        <v>12</v>
      </c>
      <c r="F82" s="27" t="s">
        <v>28</v>
      </c>
      <c r="G82" s="27"/>
      <c r="H82" s="28">
        <f t="shared" si="5"/>
        <v>0</v>
      </c>
      <c r="I82" s="80" t="s">
        <v>141</v>
      </c>
      <c r="J82" s="68"/>
      <c r="K82" s="74"/>
    </row>
    <row r="83" s="2" customFormat="1" ht="25" customHeight="1" spans="1:11">
      <c r="A83" s="87"/>
      <c r="B83" s="86"/>
      <c r="C83" s="50" t="s">
        <v>52</v>
      </c>
      <c r="D83" s="50" t="s">
        <v>53</v>
      </c>
      <c r="E83" s="27">
        <v>6</v>
      </c>
      <c r="F83" s="27" t="s">
        <v>28</v>
      </c>
      <c r="G83" s="27"/>
      <c r="H83" s="28">
        <f t="shared" si="5"/>
        <v>0</v>
      </c>
      <c r="I83" s="80"/>
      <c r="J83" s="68"/>
      <c r="K83" s="74"/>
    </row>
    <row r="84" s="2" customFormat="1" ht="25" customHeight="1" spans="1:11">
      <c r="A84" s="88"/>
      <c r="B84" s="86"/>
      <c r="C84" s="50" t="s">
        <v>54</v>
      </c>
      <c r="D84" s="50" t="s">
        <v>55</v>
      </c>
      <c r="E84" s="27">
        <v>6</v>
      </c>
      <c r="F84" s="27" t="s">
        <v>56</v>
      </c>
      <c r="G84" s="27"/>
      <c r="H84" s="28">
        <f t="shared" si="5"/>
        <v>0</v>
      </c>
      <c r="I84" s="80"/>
      <c r="J84" s="68"/>
      <c r="K84" s="74"/>
    </row>
    <row r="85" s="2" customFormat="1" ht="25" customHeight="1" spans="1:11">
      <c r="A85" s="27">
        <v>1.4</v>
      </c>
      <c r="B85" s="86" t="s">
        <v>57</v>
      </c>
      <c r="C85" s="86"/>
      <c r="D85" s="50" t="s">
        <v>58</v>
      </c>
      <c r="E85" s="27">
        <v>1</v>
      </c>
      <c r="F85" s="27" t="s">
        <v>15</v>
      </c>
      <c r="G85" s="27"/>
      <c r="H85" s="28">
        <f t="shared" si="5"/>
        <v>0</v>
      </c>
      <c r="I85" s="80"/>
      <c r="J85" s="68"/>
      <c r="K85" s="74"/>
    </row>
    <row r="86" s="2" customFormat="1" ht="25" customHeight="1" spans="1:11">
      <c r="A86" s="27">
        <v>1.5</v>
      </c>
      <c r="B86" s="83" t="s">
        <v>142</v>
      </c>
      <c r="C86" s="84"/>
      <c r="D86" s="50" t="s">
        <v>143</v>
      </c>
      <c r="E86" s="27">
        <v>2</v>
      </c>
      <c r="F86" s="27" t="s">
        <v>15</v>
      </c>
      <c r="G86" s="27"/>
      <c r="H86" s="28">
        <f t="shared" si="5"/>
        <v>0</v>
      </c>
      <c r="I86" s="95"/>
      <c r="J86" s="68"/>
      <c r="K86" s="74"/>
    </row>
    <row r="87" customFormat="1" ht="25" customHeight="1" spans="1:11">
      <c r="A87" s="20">
        <v>2</v>
      </c>
      <c r="B87" s="21" t="s">
        <v>144</v>
      </c>
      <c r="C87" s="21"/>
      <c r="D87" s="22"/>
      <c r="E87" s="20"/>
      <c r="F87" s="20"/>
      <c r="G87" s="20"/>
      <c r="H87" s="24">
        <f>SUM(H88:H99)</f>
        <v>0</v>
      </c>
      <c r="I87" s="72"/>
      <c r="J87" s="81"/>
      <c r="K87" s="69"/>
    </row>
    <row r="88" customFormat="1" ht="69" spans="1:11">
      <c r="A88" s="25">
        <v>2.1</v>
      </c>
      <c r="B88" s="41" t="s">
        <v>46</v>
      </c>
      <c r="C88" s="42"/>
      <c r="D88" s="34" t="s">
        <v>145</v>
      </c>
      <c r="E88" s="25">
        <v>1</v>
      </c>
      <c r="F88" s="25" t="s">
        <v>15</v>
      </c>
      <c r="G88" s="25"/>
      <c r="H88" s="29">
        <f t="shared" ref="H88:H93" si="6">E88*G88</f>
        <v>0</v>
      </c>
      <c r="I88" s="71"/>
      <c r="J88" s="81"/>
      <c r="K88" s="69"/>
    </row>
    <row r="89" customFormat="1" ht="82.8" spans="1:11">
      <c r="A89" s="38">
        <v>2.2</v>
      </c>
      <c r="B89" s="49" t="s">
        <v>146</v>
      </c>
      <c r="C89" s="37" t="s">
        <v>131</v>
      </c>
      <c r="D89" s="37" t="s">
        <v>132</v>
      </c>
      <c r="E89" s="27">
        <v>190</v>
      </c>
      <c r="F89" s="25" t="s">
        <v>28</v>
      </c>
      <c r="G89" s="25"/>
      <c r="H89" s="29">
        <f t="shared" si="6"/>
        <v>0</v>
      </c>
      <c r="I89" s="80" t="s">
        <v>147</v>
      </c>
      <c r="J89" s="81"/>
      <c r="K89" s="69"/>
    </row>
    <row r="90" customFormat="1" ht="31" customHeight="1" spans="1:11">
      <c r="A90" s="51"/>
      <c r="B90" s="49"/>
      <c r="C90" s="37" t="s">
        <v>134</v>
      </c>
      <c r="D90" s="37" t="s">
        <v>135</v>
      </c>
      <c r="E90" s="27">
        <v>190</v>
      </c>
      <c r="F90" s="25" t="s">
        <v>15</v>
      </c>
      <c r="G90" s="25"/>
      <c r="H90" s="29">
        <f t="shared" si="6"/>
        <v>0</v>
      </c>
      <c r="I90" s="80" t="s">
        <v>148</v>
      </c>
      <c r="J90" s="68"/>
      <c r="K90" s="69"/>
    </row>
    <row r="91" customFormat="1" ht="110.4" spans="1:11">
      <c r="A91" s="51"/>
      <c r="B91" s="49"/>
      <c r="C91" s="37" t="s">
        <v>49</v>
      </c>
      <c r="D91" s="37" t="s">
        <v>50</v>
      </c>
      <c r="E91" s="27">
        <v>22</v>
      </c>
      <c r="F91" s="25" t="s">
        <v>28</v>
      </c>
      <c r="G91" s="25"/>
      <c r="H91" s="29">
        <f t="shared" si="6"/>
        <v>0</v>
      </c>
      <c r="I91" s="80" t="s">
        <v>149</v>
      </c>
      <c r="J91" s="68"/>
      <c r="K91" s="69"/>
    </row>
    <row r="92" customFormat="1" ht="14.4" spans="1:11">
      <c r="A92" s="51"/>
      <c r="B92" s="49"/>
      <c r="C92" s="37" t="s">
        <v>54</v>
      </c>
      <c r="D92" s="37" t="s">
        <v>55</v>
      </c>
      <c r="E92" s="27">
        <v>22</v>
      </c>
      <c r="F92" s="25" t="s">
        <v>56</v>
      </c>
      <c r="G92" s="25"/>
      <c r="H92" s="29">
        <f t="shared" si="6"/>
        <v>0</v>
      </c>
      <c r="I92" s="80" t="s">
        <v>150</v>
      </c>
      <c r="J92" s="68"/>
      <c r="K92" s="69"/>
    </row>
    <row r="93" customFormat="1" ht="14.4" spans="1:11">
      <c r="A93" s="35"/>
      <c r="B93" s="49"/>
      <c r="C93" s="37" t="s">
        <v>52</v>
      </c>
      <c r="D93" s="37" t="s">
        <v>53</v>
      </c>
      <c r="E93" s="27">
        <v>22</v>
      </c>
      <c r="F93" s="25" t="s">
        <v>28</v>
      </c>
      <c r="G93" s="25"/>
      <c r="H93" s="29">
        <f t="shared" si="6"/>
        <v>0</v>
      </c>
      <c r="I93" s="71"/>
      <c r="J93" s="68"/>
      <c r="K93" s="69"/>
    </row>
    <row r="94" customFormat="1" ht="82.8" spans="1:11">
      <c r="A94" s="38">
        <v>2.3</v>
      </c>
      <c r="B94" s="49" t="s">
        <v>151</v>
      </c>
      <c r="C94" s="37" t="s">
        <v>131</v>
      </c>
      <c r="D94" s="37" t="s">
        <v>132</v>
      </c>
      <c r="E94" s="27">
        <v>118</v>
      </c>
      <c r="F94" s="25" t="s">
        <v>28</v>
      </c>
      <c r="G94" s="25"/>
      <c r="H94" s="29">
        <f t="shared" ref="H94:H100" si="7">E94*G94</f>
        <v>0</v>
      </c>
      <c r="I94" s="80" t="s">
        <v>152</v>
      </c>
      <c r="J94" s="68"/>
      <c r="K94" s="69"/>
    </row>
    <row r="95" customFormat="1" ht="27.6" spans="1:11">
      <c r="A95" s="51"/>
      <c r="B95" s="49"/>
      <c r="C95" s="37" t="s">
        <v>140</v>
      </c>
      <c r="D95" s="37" t="s">
        <v>135</v>
      </c>
      <c r="E95" s="27">
        <v>118</v>
      </c>
      <c r="F95" s="25" t="s">
        <v>15</v>
      </c>
      <c r="G95" s="25"/>
      <c r="H95" s="29">
        <f t="shared" si="7"/>
        <v>0</v>
      </c>
      <c r="I95" s="80" t="s">
        <v>153</v>
      </c>
      <c r="J95" s="68"/>
      <c r="K95" s="69"/>
    </row>
    <row r="96" customFormat="1" ht="110.4" spans="1:11">
      <c r="A96" s="51"/>
      <c r="B96" s="49"/>
      <c r="C96" s="37" t="s">
        <v>49</v>
      </c>
      <c r="D96" s="37" t="s">
        <v>50</v>
      </c>
      <c r="E96" s="27">
        <v>30</v>
      </c>
      <c r="F96" s="25" t="s">
        <v>28</v>
      </c>
      <c r="G96" s="25"/>
      <c r="H96" s="29">
        <f t="shared" si="7"/>
        <v>0</v>
      </c>
      <c r="I96" s="80"/>
      <c r="J96" s="68"/>
      <c r="K96" s="69"/>
    </row>
    <row r="97" customFormat="1" ht="14.4" spans="1:11">
      <c r="A97" s="51"/>
      <c r="B97" s="49"/>
      <c r="C97" s="37" t="s">
        <v>54</v>
      </c>
      <c r="D97" s="37" t="s">
        <v>55</v>
      </c>
      <c r="E97" s="27">
        <v>30</v>
      </c>
      <c r="F97" s="25" t="s">
        <v>56</v>
      </c>
      <c r="G97" s="25"/>
      <c r="H97" s="29">
        <f t="shared" si="7"/>
        <v>0</v>
      </c>
      <c r="I97" s="80" t="s">
        <v>150</v>
      </c>
      <c r="J97" s="68"/>
      <c r="K97" s="69"/>
    </row>
    <row r="98" customFormat="1" ht="14.4" spans="1:11">
      <c r="A98" s="35"/>
      <c r="B98" s="49"/>
      <c r="C98" s="37" t="s">
        <v>52</v>
      </c>
      <c r="D98" s="37" t="s">
        <v>53</v>
      </c>
      <c r="E98" s="27">
        <v>30</v>
      </c>
      <c r="F98" s="25" t="s">
        <v>28</v>
      </c>
      <c r="G98" s="25"/>
      <c r="H98" s="29">
        <f t="shared" si="7"/>
        <v>0</v>
      </c>
      <c r="I98" s="71"/>
      <c r="J98" s="68"/>
      <c r="K98" s="69"/>
    </row>
    <row r="99" customFormat="1" ht="14.4" spans="1:11">
      <c r="A99" s="25">
        <v>2.4</v>
      </c>
      <c r="B99" s="49" t="s">
        <v>57</v>
      </c>
      <c r="C99" s="49"/>
      <c r="D99" s="37" t="s">
        <v>58</v>
      </c>
      <c r="E99" s="27">
        <v>1</v>
      </c>
      <c r="F99" s="25" t="s">
        <v>15</v>
      </c>
      <c r="G99" s="25"/>
      <c r="H99" s="29">
        <f t="shared" si="7"/>
        <v>0</v>
      </c>
      <c r="I99" s="71"/>
      <c r="J99" s="68"/>
      <c r="K99" s="69"/>
    </row>
    <row r="100" customFormat="1" ht="25" customHeight="1" spans="1:11">
      <c r="A100" s="20">
        <v>3</v>
      </c>
      <c r="B100" s="21" t="s">
        <v>154</v>
      </c>
      <c r="C100" s="21"/>
      <c r="D100" s="22"/>
      <c r="E100" s="20"/>
      <c r="F100" s="20"/>
      <c r="G100" s="20"/>
      <c r="H100" s="24">
        <f>SUM(H101:H107)</f>
        <v>0</v>
      </c>
      <c r="I100" s="72"/>
      <c r="J100" s="68"/>
      <c r="K100" s="69"/>
    </row>
    <row r="101" s="2" customFormat="1" ht="69" spans="1:11">
      <c r="A101" s="27">
        <v>3.1</v>
      </c>
      <c r="B101" s="86" t="s">
        <v>46</v>
      </c>
      <c r="C101" s="86"/>
      <c r="D101" s="50" t="s">
        <v>155</v>
      </c>
      <c r="E101" s="27">
        <v>1</v>
      </c>
      <c r="F101" s="27" t="s">
        <v>15</v>
      </c>
      <c r="G101" s="27"/>
      <c r="H101" s="28">
        <f t="shared" ref="H101:H107" si="8">E101*G101</f>
        <v>0</v>
      </c>
      <c r="I101" s="80" t="s">
        <v>156</v>
      </c>
      <c r="J101" s="68"/>
      <c r="K101" s="74"/>
    </row>
    <row r="102" s="2" customFormat="1" ht="27.6" spans="1:11">
      <c r="A102" s="85">
        <v>3.2</v>
      </c>
      <c r="B102" s="86" t="s">
        <v>157</v>
      </c>
      <c r="C102" s="50" t="s">
        <v>97</v>
      </c>
      <c r="D102" s="63" t="s">
        <v>98</v>
      </c>
      <c r="E102" s="27">
        <v>30</v>
      </c>
      <c r="F102" s="27" t="s">
        <v>28</v>
      </c>
      <c r="G102" s="27"/>
      <c r="H102" s="28">
        <f t="shared" si="8"/>
        <v>0</v>
      </c>
      <c r="I102" s="80" t="s">
        <v>158</v>
      </c>
      <c r="J102" s="68"/>
      <c r="K102" s="74"/>
    </row>
    <row r="103" s="2" customFormat="1" ht="110.4" spans="1:11">
      <c r="A103" s="87"/>
      <c r="B103" s="86"/>
      <c r="C103" s="50" t="s">
        <v>49</v>
      </c>
      <c r="D103" s="50" t="s">
        <v>50</v>
      </c>
      <c r="E103" s="27">
        <v>6</v>
      </c>
      <c r="F103" s="27" t="s">
        <v>28</v>
      </c>
      <c r="G103" s="27"/>
      <c r="H103" s="28">
        <f t="shared" si="8"/>
        <v>0</v>
      </c>
      <c r="I103" s="80" t="s">
        <v>159</v>
      </c>
      <c r="J103" s="68"/>
      <c r="K103" s="74"/>
    </row>
    <row r="104" s="2" customFormat="1" ht="25" customHeight="1" spans="1:11">
      <c r="A104" s="87"/>
      <c r="B104" s="86"/>
      <c r="C104" s="50" t="s">
        <v>52</v>
      </c>
      <c r="D104" s="50" t="s">
        <v>53</v>
      </c>
      <c r="E104" s="27">
        <v>6</v>
      </c>
      <c r="F104" s="27" t="s">
        <v>28</v>
      </c>
      <c r="G104" s="27"/>
      <c r="H104" s="28">
        <f t="shared" si="8"/>
        <v>0</v>
      </c>
      <c r="I104" s="80" t="s">
        <v>159</v>
      </c>
      <c r="J104" s="68"/>
      <c r="K104" s="74"/>
    </row>
    <row r="105" s="2" customFormat="1" ht="25" customHeight="1" spans="1:11">
      <c r="A105" s="88"/>
      <c r="B105" s="86"/>
      <c r="C105" s="50" t="s">
        <v>54</v>
      </c>
      <c r="D105" s="50" t="s">
        <v>55</v>
      </c>
      <c r="E105" s="27">
        <v>6</v>
      </c>
      <c r="F105" s="27" t="s">
        <v>56</v>
      </c>
      <c r="G105" s="27"/>
      <c r="H105" s="28">
        <f t="shared" si="8"/>
        <v>0</v>
      </c>
      <c r="I105" s="80" t="s">
        <v>159</v>
      </c>
      <c r="J105" s="68"/>
      <c r="K105" s="74"/>
    </row>
    <row r="106" s="2" customFormat="1" ht="25" customHeight="1" spans="1:11">
      <c r="A106" s="27">
        <v>3.3</v>
      </c>
      <c r="B106" s="86" t="s">
        <v>57</v>
      </c>
      <c r="C106" s="86"/>
      <c r="D106" s="50" t="s">
        <v>58</v>
      </c>
      <c r="E106" s="27">
        <v>1</v>
      </c>
      <c r="F106" s="27" t="s">
        <v>15</v>
      </c>
      <c r="G106" s="27"/>
      <c r="H106" s="28">
        <f t="shared" si="8"/>
        <v>0</v>
      </c>
      <c r="I106" s="80" t="s">
        <v>58</v>
      </c>
      <c r="J106" s="68"/>
      <c r="K106" s="74"/>
    </row>
    <row r="107" s="2" customFormat="1" ht="25" customHeight="1" spans="1:11">
      <c r="A107" s="27">
        <v>3.4</v>
      </c>
      <c r="B107" s="83" t="s">
        <v>160</v>
      </c>
      <c r="C107" s="84"/>
      <c r="D107" s="50" t="s">
        <v>161</v>
      </c>
      <c r="E107" s="27">
        <v>2</v>
      </c>
      <c r="F107" s="27" t="s">
        <v>15</v>
      </c>
      <c r="G107" s="27"/>
      <c r="H107" s="28">
        <f t="shared" si="8"/>
        <v>0</v>
      </c>
      <c r="I107" s="95"/>
      <c r="J107" s="68"/>
      <c r="K107" s="74"/>
    </row>
    <row r="108" customFormat="1" ht="25" customHeight="1" spans="1:11">
      <c r="A108" s="20">
        <v>4</v>
      </c>
      <c r="B108" s="21" t="s">
        <v>162</v>
      </c>
      <c r="C108" s="21"/>
      <c r="D108" s="22"/>
      <c r="E108" s="20"/>
      <c r="F108" s="20"/>
      <c r="G108" s="20"/>
      <c r="H108" s="24">
        <f>SUM(H109:H118)</f>
        <v>0</v>
      </c>
      <c r="I108" s="72"/>
      <c r="J108" s="68"/>
      <c r="K108" s="69"/>
    </row>
    <row r="109" customFormat="1" ht="55.2" spans="1:11">
      <c r="A109" s="25">
        <v>4.1</v>
      </c>
      <c r="B109" s="41" t="s">
        <v>46</v>
      </c>
      <c r="C109" s="42"/>
      <c r="D109" s="34" t="s">
        <v>163</v>
      </c>
      <c r="E109" s="27">
        <v>1</v>
      </c>
      <c r="F109" s="25" t="s">
        <v>15</v>
      </c>
      <c r="G109" s="25"/>
      <c r="H109" s="29">
        <f>E109*G109</f>
        <v>0</v>
      </c>
      <c r="I109" s="71"/>
      <c r="J109" s="68"/>
      <c r="K109" s="69"/>
    </row>
    <row r="110" customFormat="1" ht="41.4" spans="1:11">
      <c r="A110" s="38">
        <v>4.2</v>
      </c>
      <c r="B110" s="49" t="s">
        <v>164</v>
      </c>
      <c r="C110" s="37" t="s">
        <v>165</v>
      </c>
      <c r="D110" s="50" t="s">
        <v>166</v>
      </c>
      <c r="E110" s="27">
        <v>20</v>
      </c>
      <c r="F110" s="25" t="s">
        <v>28</v>
      </c>
      <c r="G110" s="25"/>
      <c r="H110" s="29">
        <f t="shared" ref="H110:H113" si="9">E110*G110</f>
        <v>0</v>
      </c>
      <c r="I110" s="80" t="s">
        <v>167</v>
      </c>
      <c r="J110" s="68"/>
      <c r="K110" s="69"/>
    </row>
    <row r="111" customFormat="1" ht="110.4" spans="1:11">
      <c r="A111" s="51"/>
      <c r="B111" s="49"/>
      <c r="C111" s="37" t="s">
        <v>49</v>
      </c>
      <c r="D111" s="37" t="s">
        <v>50</v>
      </c>
      <c r="E111" s="27">
        <v>2</v>
      </c>
      <c r="F111" s="25" t="s">
        <v>28</v>
      </c>
      <c r="G111" s="25"/>
      <c r="H111" s="29">
        <f t="shared" si="9"/>
        <v>0</v>
      </c>
      <c r="I111" s="80"/>
      <c r="J111" s="68"/>
      <c r="K111" s="69"/>
    </row>
    <row r="112" customFormat="1" ht="14.4" spans="1:11">
      <c r="A112" s="51"/>
      <c r="B112" s="49"/>
      <c r="C112" s="37" t="s">
        <v>54</v>
      </c>
      <c r="D112" s="37" t="s">
        <v>55</v>
      </c>
      <c r="E112" s="27">
        <v>2</v>
      </c>
      <c r="F112" s="25" t="s">
        <v>56</v>
      </c>
      <c r="G112" s="25"/>
      <c r="H112" s="29">
        <f t="shared" si="9"/>
        <v>0</v>
      </c>
      <c r="I112" s="80" t="s">
        <v>150</v>
      </c>
      <c r="J112" s="68"/>
      <c r="K112" s="69"/>
    </row>
    <row r="113" customFormat="1" ht="14.4" spans="1:11">
      <c r="A113" s="35"/>
      <c r="B113" s="49"/>
      <c r="C113" s="37" t="s">
        <v>52</v>
      </c>
      <c r="D113" s="37" t="s">
        <v>53</v>
      </c>
      <c r="E113" s="27">
        <v>2</v>
      </c>
      <c r="F113" s="25" t="s">
        <v>28</v>
      </c>
      <c r="G113" s="25"/>
      <c r="H113" s="29">
        <f t="shared" si="9"/>
        <v>0</v>
      </c>
      <c r="I113" s="71"/>
      <c r="J113" s="68"/>
      <c r="K113" s="69"/>
    </row>
    <row r="114" customFormat="1" ht="41.4" spans="1:11">
      <c r="A114" s="38">
        <v>4.3</v>
      </c>
      <c r="B114" s="49" t="s">
        <v>168</v>
      </c>
      <c r="C114" s="37" t="s">
        <v>165</v>
      </c>
      <c r="D114" s="50" t="s">
        <v>166</v>
      </c>
      <c r="E114" s="27">
        <v>30</v>
      </c>
      <c r="F114" s="25" t="s">
        <v>28</v>
      </c>
      <c r="G114" s="25"/>
      <c r="H114" s="29">
        <f t="shared" ref="H114:H118" si="10">E114*G114</f>
        <v>0</v>
      </c>
      <c r="I114" s="80" t="s">
        <v>167</v>
      </c>
      <c r="J114" s="68"/>
      <c r="K114" s="69"/>
    </row>
    <row r="115" customFormat="1" ht="110.4" spans="1:11">
      <c r="A115" s="51"/>
      <c r="B115" s="49"/>
      <c r="C115" s="37" t="s">
        <v>49</v>
      </c>
      <c r="D115" s="37" t="s">
        <v>50</v>
      </c>
      <c r="E115" s="27">
        <v>3</v>
      </c>
      <c r="F115" s="25" t="s">
        <v>28</v>
      </c>
      <c r="G115" s="25"/>
      <c r="H115" s="29">
        <f t="shared" si="10"/>
        <v>0</v>
      </c>
      <c r="I115" s="80"/>
      <c r="J115" s="68"/>
      <c r="K115" s="69"/>
    </row>
    <row r="116" customFormat="1" ht="14.4" spans="1:11">
      <c r="A116" s="51"/>
      <c r="B116" s="49"/>
      <c r="C116" s="37" t="s">
        <v>54</v>
      </c>
      <c r="D116" s="37" t="s">
        <v>55</v>
      </c>
      <c r="E116" s="27">
        <v>3</v>
      </c>
      <c r="F116" s="25" t="s">
        <v>56</v>
      </c>
      <c r="G116" s="25"/>
      <c r="H116" s="29">
        <f t="shared" si="10"/>
        <v>0</v>
      </c>
      <c r="I116" s="80" t="s">
        <v>150</v>
      </c>
      <c r="J116" s="68"/>
      <c r="K116" s="69"/>
    </row>
    <row r="117" customFormat="1" ht="14.4" spans="1:11">
      <c r="A117" s="35"/>
      <c r="B117" s="49"/>
      <c r="C117" s="37" t="s">
        <v>52</v>
      </c>
      <c r="D117" s="37" t="s">
        <v>53</v>
      </c>
      <c r="E117" s="27">
        <v>2</v>
      </c>
      <c r="F117" s="25" t="s">
        <v>28</v>
      </c>
      <c r="G117" s="25"/>
      <c r="H117" s="29">
        <f t="shared" si="10"/>
        <v>0</v>
      </c>
      <c r="I117" s="71"/>
      <c r="J117" s="68"/>
      <c r="K117" s="69"/>
    </row>
    <row r="118" customFormat="1" ht="27.6" spans="1:11">
      <c r="A118" s="25">
        <v>4.4</v>
      </c>
      <c r="B118" s="83" t="s">
        <v>57</v>
      </c>
      <c r="C118" s="84"/>
      <c r="D118" s="27"/>
      <c r="E118" s="27">
        <v>1</v>
      </c>
      <c r="F118" s="27" t="s">
        <v>15</v>
      </c>
      <c r="G118" s="27"/>
      <c r="H118" s="29">
        <f t="shared" si="10"/>
        <v>0</v>
      </c>
      <c r="I118" s="80" t="s">
        <v>58</v>
      </c>
      <c r="J118" s="68"/>
      <c r="K118" s="69"/>
    </row>
    <row r="119" customFormat="1" ht="63" customHeight="1" spans="1:11">
      <c r="A119" s="16" t="s">
        <v>169</v>
      </c>
      <c r="B119" s="17"/>
      <c r="C119" s="17"/>
      <c r="D119" s="17"/>
      <c r="E119" s="17"/>
      <c r="F119" s="17"/>
      <c r="G119" s="18"/>
      <c r="H119" s="19">
        <f>H120+H123+H134</f>
        <v>0</v>
      </c>
      <c r="I119" s="94"/>
      <c r="J119" s="68"/>
      <c r="K119" s="69"/>
    </row>
    <row r="120" customFormat="1" ht="25" customHeight="1" spans="1:11">
      <c r="A120" s="20">
        <v>1</v>
      </c>
      <c r="B120" s="21" t="s">
        <v>46</v>
      </c>
      <c r="C120" s="21"/>
      <c r="D120" s="22"/>
      <c r="E120" s="20"/>
      <c r="F120" s="20"/>
      <c r="G120" s="20"/>
      <c r="H120" s="24">
        <f>SUM(H121:H122)</f>
        <v>0</v>
      </c>
      <c r="I120" s="72"/>
      <c r="J120" s="68"/>
      <c r="K120" s="69"/>
    </row>
    <row r="121" customFormat="1" ht="41.4" spans="1:11">
      <c r="A121" s="25">
        <v>1.1</v>
      </c>
      <c r="B121" s="89" t="s">
        <v>170</v>
      </c>
      <c r="C121" s="89"/>
      <c r="D121" s="37" t="s">
        <v>171</v>
      </c>
      <c r="E121" s="25">
        <v>1</v>
      </c>
      <c r="F121" s="25" t="s">
        <v>15</v>
      </c>
      <c r="G121" s="25"/>
      <c r="H121" s="29">
        <f>E121*G121</f>
        <v>0</v>
      </c>
      <c r="I121" s="71"/>
      <c r="J121" s="68"/>
      <c r="K121" s="69"/>
    </row>
    <row r="122" customFormat="1" ht="14.4" spans="1:11">
      <c r="A122" s="25">
        <v>1.2</v>
      </c>
      <c r="B122" s="62" t="s">
        <v>172</v>
      </c>
      <c r="C122" s="62"/>
      <c r="D122" s="37" t="s">
        <v>173</v>
      </c>
      <c r="E122" s="25">
        <v>1</v>
      </c>
      <c r="F122" s="25" t="s">
        <v>15</v>
      </c>
      <c r="G122" s="25"/>
      <c r="H122" s="29">
        <f>E122*G122</f>
        <v>0</v>
      </c>
      <c r="I122" s="80"/>
      <c r="J122" s="68"/>
      <c r="K122" s="69"/>
    </row>
    <row r="123" customFormat="1" ht="25" customHeight="1" spans="1:11">
      <c r="A123" s="20">
        <v>2</v>
      </c>
      <c r="B123" s="21" t="s">
        <v>25</v>
      </c>
      <c r="C123" s="21"/>
      <c r="D123" s="22"/>
      <c r="E123" s="20"/>
      <c r="F123" s="20"/>
      <c r="G123" s="20"/>
      <c r="H123" s="24">
        <f>SUM(H124:H133)</f>
        <v>0</v>
      </c>
      <c r="I123" s="72"/>
      <c r="J123" s="68"/>
      <c r="K123" s="69"/>
    </row>
    <row r="124" customFormat="1" ht="82.8" spans="1:11">
      <c r="A124" s="38">
        <v>2.1</v>
      </c>
      <c r="B124" s="90" t="s">
        <v>174</v>
      </c>
      <c r="C124" s="91" t="s">
        <v>131</v>
      </c>
      <c r="D124" s="37" t="s">
        <v>132</v>
      </c>
      <c r="E124" s="27">
        <v>0</v>
      </c>
      <c r="F124" s="25" t="s">
        <v>28</v>
      </c>
      <c r="G124" s="25"/>
      <c r="H124" s="29">
        <f t="shared" ref="H124:H133" si="11">E124*G124</f>
        <v>0</v>
      </c>
      <c r="I124" s="80" t="s">
        <v>175</v>
      </c>
      <c r="J124" s="68"/>
      <c r="K124" s="69"/>
    </row>
    <row r="125" customFormat="1" ht="55.2" spans="1:11">
      <c r="A125" s="51"/>
      <c r="B125" s="92"/>
      <c r="C125" s="91" t="s">
        <v>165</v>
      </c>
      <c r="D125" s="50" t="s">
        <v>166</v>
      </c>
      <c r="E125" s="27">
        <v>107</v>
      </c>
      <c r="F125" s="25" t="s">
        <v>28</v>
      </c>
      <c r="G125" s="25"/>
      <c r="H125" s="29">
        <f t="shared" si="11"/>
        <v>0</v>
      </c>
      <c r="I125" s="80" t="s">
        <v>175</v>
      </c>
      <c r="J125" s="68"/>
      <c r="K125" s="69"/>
    </row>
    <row r="126" customFormat="1" ht="110.4" spans="1:11">
      <c r="A126" s="51"/>
      <c r="B126" s="92"/>
      <c r="C126" s="91" t="s">
        <v>49</v>
      </c>
      <c r="D126" s="37" t="s">
        <v>50</v>
      </c>
      <c r="E126" s="25">
        <v>2</v>
      </c>
      <c r="F126" s="25" t="s">
        <v>28</v>
      </c>
      <c r="G126" s="25"/>
      <c r="H126" s="29">
        <f t="shared" si="11"/>
        <v>0</v>
      </c>
      <c r="I126" s="80"/>
      <c r="J126" s="68"/>
      <c r="K126" s="69"/>
    </row>
    <row r="127" customFormat="1" ht="14.4" spans="1:11">
      <c r="A127" s="51"/>
      <c r="B127" s="92"/>
      <c r="C127" s="91" t="s">
        <v>54</v>
      </c>
      <c r="D127" s="37" t="s">
        <v>55</v>
      </c>
      <c r="E127" s="25">
        <v>2</v>
      </c>
      <c r="F127" s="25" t="s">
        <v>56</v>
      </c>
      <c r="G127" s="25"/>
      <c r="H127" s="29">
        <f t="shared" si="11"/>
        <v>0</v>
      </c>
      <c r="I127" s="80" t="s">
        <v>150</v>
      </c>
      <c r="J127" s="68"/>
      <c r="K127" s="69"/>
    </row>
    <row r="128" customFormat="1" ht="14.4" spans="1:11">
      <c r="A128" s="35"/>
      <c r="B128" s="93"/>
      <c r="C128" s="91" t="s">
        <v>52</v>
      </c>
      <c r="D128" s="37" t="s">
        <v>53</v>
      </c>
      <c r="E128" s="27">
        <v>2</v>
      </c>
      <c r="F128" s="25" t="s">
        <v>28</v>
      </c>
      <c r="G128" s="25"/>
      <c r="H128" s="29">
        <f t="shared" si="11"/>
        <v>0</v>
      </c>
      <c r="I128" s="71"/>
      <c r="J128" s="68"/>
      <c r="K128" s="69"/>
    </row>
    <row r="129" customFormat="1" ht="82.8" spans="1:11">
      <c r="A129" s="38">
        <v>2.2</v>
      </c>
      <c r="B129" s="90" t="s">
        <v>176</v>
      </c>
      <c r="C129" s="91" t="s">
        <v>177</v>
      </c>
      <c r="D129" s="37" t="s">
        <v>178</v>
      </c>
      <c r="E129" s="27">
        <v>120</v>
      </c>
      <c r="F129" s="25" t="s">
        <v>28</v>
      </c>
      <c r="G129" s="25"/>
      <c r="H129" s="29">
        <f t="shared" si="11"/>
        <v>0</v>
      </c>
      <c r="I129" s="80" t="s">
        <v>179</v>
      </c>
      <c r="J129" s="68"/>
      <c r="K129" s="69"/>
    </row>
    <row r="130" customFormat="1" ht="41.4" spans="1:11">
      <c r="A130" s="51"/>
      <c r="B130" s="92"/>
      <c r="C130" s="91" t="s">
        <v>165</v>
      </c>
      <c r="D130" s="50" t="s">
        <v>166</v>
      </c>
      <c r="E130" s="27">
        <v>120</v>
      </c>
      <c r="F130" s="25" t="s">
        <v>28</v>
      </c>
      <c r="G130" s="25"/>
      <c r="H130" s="29">
        <f t="shared" si="11"/>
        <v>0</v>
      </c>
      <c r="I130" s="80" t="s">
        <v>180</v>
      </c>
      <c r="J130" s="68"/>
      <c r="K130" s="69"/>
    </row>
    <row r="131" customFormat="1" ht="110.4" spans="1:11">
      <c r="A131" s="51"/>
      <c r="B131" s="92"/>
      <c r="C131" s="91" t="s">
        <v>49</v>
      </c>
      <c r="D131" s="37" t="s">
        <v>181</v>
      </c>
      <c r="E131" s="25">
        <v>2</v>
      </c>
      <c r="F131" s="25" t="s">
        <v>28</v>
      </c>
      <c r="G131" s="25"/>
      <c r="H131" s="29">
        <f t="shared" si="11"/>
        <v>0</v>
      </c>
      <c r="I131" s="80"/>
      <c r="J131" s="68"/>
      <c r="K131" s="69"/>
    </row>
    <row r="132" customFormat="1" ht="14.4" spans="1:11">
      <c r="A132" s="51"/>
      <c r="B132" s="92"/>
      <c r="C132" s="91" t="s">
        <v>54</v>
      </c>
      <c r="D132" s="37" t="s">
        <v>55</v>
      </c>
      <c r="E132" s="25">
        <v>2</v>
      </c>
      <c r="F132" s="25" t="s">
        <v>56</v>
      </c>
      <c r="G132" s="25"/>
      <c r="H132" s="29">
        <f t="shared" si="11"/>
        <v>0</v>
      </c>
      <c r="I132" s="80" t="s">
        <v>150</v>
      </c>
      <c r="J132" s="68"/>
      <c r="K132" s="69"/>
    </row>
    <row r="133" customFormat="1" ht="14.4" spans="1:11">
      <c r="A133" s="35"/>
      <c r="B133" s="93"/>
      <c r="C133" s="91" t="s">
        <v>52</v>
      </c>
      <c r="D133" s="37" t="s">
        <v>53</v>
      </c>
      <c r="E133" s="27">
        <v>2</v>
      </c>
      <c r="F133" s="25" t="s">
        <v>28</v>
      </c>
      <c r="G133" s="25"/>
      <c r="H133" s="29">
        <f t="shared" si="11"/>
        <v>0</v>
      </c>
      <c r="I133" s="71"/>
      <c r="J133" s="68"/>
      <c r="K133" s="69"/>
    </row>
    <row r="134" customFormat="1" ht="25" customHeight="1" spans="1:11">
      <c r="A134" s="20">
        <v>3</v>
      </c>
      <c r="B134" s="21" t="s">
        <v>182</v>
      </c>
      <c r="C134" s="21"/>
      <c r="D134" s="22"/>
      <c r="E134" s="20"/>
      <c r="F134" s="20"/>
      <c r="G134" s="20"/>
      <c r="H134" s="24">
        <f>SUM(H135)</f>
        <v>0</v>
      </c>
      <c r="I134" s="72"/>
      <c r="J134" s="68"/>
      <c r="K134" s="69"/>
    </row>
    <row r="135" customFormat="1" ht="27.6" spans="1:11">
      <c r="A135" s="35">
        <v>3.1</v>
      </c>
      <c r="B135" s="60" t="s">
        <v>57</v>
      </c>
      <c r="C135" s="61"/>
      <c r="D135" s="37" t="s">
        <v>58</v>
      </c>
      <c r="E135" s="27">
        <v>1</v>
      </c>
      <c r="F135" s="27" t="s">
        <v>15</v>
      </c>
      <c r="G135" s="27"/>
      <c r="H135" s="29">
        <f>E135*G135</f>
        <v>0</v>
      </c>
      <c r="I135" s="80" t="s">
        <v>58</v>
      </c>
      <c r="J135" s="68"/>
      <c r="K135" s="69"/>
    </row>
    <row r="136" customFormat="1" ht="35" customHeight="1" spans="1:11">
      <c r="A136" s="16" t="s">
        <v>183</v>
      </c>
      <c r="B136" s="17"/>
      <c r="C136" s="17"/>
      <c r="D136" s="17"/>
      <c r="E136" s="17"/>
      <c r="F136" s="17"/>
      <c r="G136" s="18"/>
      <c r="H136" s="19">
        <f>SUM(H137:H146)</f>
        <v>0</v>
      </c>
      <c r="I136" s="94"/>
      <c r="J136" s="68"/>
      <c r="K136" s="69"/>
    </row>
    <row r="137" customFormat="1" ht="27.6" spans="1:11">
      <c r="A137" s="25">
        <v>1</v>
      </c>
      <c r="B137" s="89" t="s">
        <v>184</v>
      </c>
      <c r="C137" s="89"/>
      <c r="D137" s="26" t="s">
        <v>185</v>
      </c>
      <c r="E137" s="25">
        <v>1</v>
      </c>
      <c r="F137" s="25" t="s">
        <v>15</v>
      </c>
      <c r="G137" s="25"/>
      <c r="H137" s="29">
        <f t="shared" ref="H137:H146" si="12">E137*G137</f>
        <v>0</v>
      </c>
      <c r="I137" s="71"/>
      <c r="J137" s="68"/>
      <c r="K137" s="69"/>
    </row>
    <row r="138" customFormat="1" ht="27.6" spans="1:11">
      <c r="A138" s="25">
        <v>2</v>
      </c>
      <c r="B138" s="89" t="s">
        <v>186</v>
      </c>
      <c r="C138" s="89"/>
      <c r="D138" s="26" t="s">
        <v>187</v>
      </c>
      <c r="E138" s="25">
        <v>1</v>
      </c>
      <c r="F138" s="25" t="s">
        <v>15</v>
      </c>
      <c r="G138" s="25"/>
      <c r="H138" s="29">
        <f t="shared" si="12"/>
        <v>0</v>
      </c>
      <c r="I138" s="71"/>
      <c r="J138" s="81"/>
      <c r="K138" s="69"/>
    </row>
    <row r="139" customFormat="1" ht="41.4" spans="1:11">
      <c r="A139" s="25">
        <v>3</v>
      </c>
      <c r="B139" s="89" t="s">
        <v>188</v>
      </c>
      <c r="C139" s="89"/>
      <c r="D139" s="26" t="s">
        <v>189</v>
      </c>
      <c r="E139" s="25">
        <v>1</v>
      </c>
      <c r="F139" s="25" t="s">
        <v>15</v>
      </c>
      <c r="G139" s="25"/>
      <c r="H139" s="29">
        <f t="shared" si="12"/>
        <v>0</v>
      </c>
      <c r="I139" s="71"/>
      <c r="J139" s="81"/>
      <c r="K139" s="69"/>
    </row>
    <row r="140" customFormat="1" ht="14.4" spans="1:11">
      <c r="A140" s="25">
        <v>4</v>
      </c>
      <c r="B140" s="89" t="s">
        <v>190</v>
      </c>
      <c r="C140" s="89"/>
      <c r="D140" s="26" t="s">
        <v>191</v>
      </c>
      <c r="E140" s="25">
        <v>1</v>
      </c>
      <c r="F140" s="25" t="s">
        <v>15</v>
      </c>
      <c r="G140" s="25"/>
      <c r="H140" s="29">
        <f t="shared" si="12"/>
        <v>0</v>
      </c>
      <c r="I140" s="71"/>
      <c r="J140" s="81"/>
      <c r="K140" s="69"/>
    </row>
    <row r="141" customFormat="1" ht="14.4" spans="1:11">
      <c r="A141" s="25">
        <v>5</v>
      </c>
      <c r="B141" s="25" t="s">
        <v>192</v>
      </c>
      <c r="C141" s="25"/>
      <c r="D141" s="26" t="s">
        <v>193</v>
      </c>
      <c r="E141" s="25">
        <v>1</v>
      </c>
      <c r="F141" s="25" t="s">
        <v>15</v>
      </c>
      <c r="G141" s="25"/>
      <c r="H141" s="29">
        <f t="shared" si="12"/>
        <v>0</v>
      </c>
      <c r="I141" s="71"/>
      <c r="J141" s="68"/>
      <c r="K141" s="69"/>
    </row>
    <row r="142" customFormat="1" ht="14.4" spans="1:11">
      <c r="A142" s="25">
        <v>6</v>
      </c>
      <c r="B142" s="25" t="s">
        <v>194</v>
      </c>
      <c r="C142" s="25"/>
      <c r="D142" s="26" t="s">
        <v>195</v>
      </c>
      <c r="E142" s="25">
        <v>1</v>
      </c>
      <c r="F142" s="25" t="s">
        <v>15</v>
      </c>
      <c r="G142" s="25"/>
      <c r="H142" s="29">
        <f t="shared" si="12"/>
        <v>0</v>
      </c>
      <c r="I142" s="101"/>
      <c r="J142" s="68"/>
      <c r="K142" s="69"/>
    </row>
    <row r="143" customFormat="1" ht="14.4" spans="1:11">
      <c r="A143" s="25">
        <v>7</v>
      </c>
      <c r="B143" s="25" t="s">
        <v>196</v>
      </c>
      <c r="C143" s="25"/>
      <c r="D143" s="26" t="s">
        <v>197</v>
      </c>
      <c r="E143" s="25">
        <v>1</v>
      </c>
      <c r="F143" s="25" t="s">
        <v>15</v>
      </c>
      <c r="G143" s="25"/>
      <c r="H143" s="29">
        <f t="shared" si="12"/>
        <v>0</v>
      </c>
      <c r="I143" s="101"/>
      <c r="J143" s="68"/>
      <c r="K143" s="69"/>
    </row>
    <row r="144" customFormat="1" ht="14.4" spans="1:11">
      <c r="A144" s="25">
        <v>8</v>
      </c>
      <c r="B144" s="82" t="s">
        <v>198</v>
      </c>
      <c r="C144" s="96"/>
      <c r="D144" s="26" t="s">
        <v>199</v>
      </c>
      <c r="E144" s="35">
        <v>1</v>
      </c>
      <c r="F144" s="35" t="s">
        <v>15</v>
      </c>
      <c r="G144" s="25"/>
      <c r="H144" s="29">
        <f t="shared" si="12"/>
        <v>0</v>
      </c>
      <c r="I144" s="71"/>
      <c r="J144" s="68"/>
      <c r="K144" s="102"/>
    </row>
    <row r="145" customFormat="1" ht="14.4" spans="1:11">
      <c r="A145" s="25">
        <v>9</v>
      </c>
      <c r="B145" s="82" t="s">
        <v>200</v>
      </c>
      <c r="C145" s="96"/>
      <c r="D145" s="26" t="s">
        <v>201</v>
      </c>
      <c r="E145" s="25">
        <v>1</v>
      </c>
      <c r="F145" s="25" t="s">
        <v>15</v>
      </c>
      <c r="G145" s="25"/>
      <c r="H145" s="29">
        <f t="shared" si="12"/>
        <v>0</v>
      </c>
      <c r="I145" s="71"/>
      <c r="J145" s="68"/>
      <c r="K145" s="102"/>
    </row>
    <row r="146" customFormat="1" ht="14.4" spans="1:11">
      <c r="A146" s="25">
        <v>10</v>
      </c>
      <c r="B146" s="82" t="s">
        <v>202</v>
      </c>
      <c r="C146" s="96"/>
      <c r="D146" s="97" t="s">
        <v>203</v>
      </c>
      <c r="E146" s="25">
        <v>1</v>
      </c>
      <c r="F146" s="25" t="s">
        <v>15</v>
      </c>
      <c r="G146" s="25"/>
      <c r="H146" s="29">
        <f t="shared" si="12"/>
        <v>0</v>
      </c>
      <c r="I146" s="71"/>
      <c r="J146" s="68"/>
      <c r="K146" s="102"/>
    </row>
    <row r="147" ht="35" customHeight="1" spans="1:10">
      <c r="A147" s="16" t="s">
        <v>204</v>
      </c>
      <c r="B147" s="17"/>
      <c r="C147" s="17"/>
      <c r="D147" s="17"/>
      <c r="E147" s="17"/>
      <c r="F147" s="17"/>
      <c r="G147" s="18"/>
      <c r="H147" s="19">
        <f>H148+H154</f>
        <v>0</v>
      </c>
      <c r="I147" s="94"/>
      <c r="J147" s="50"/>
    </row>
    <row r="148" ht="25" customHeight="1" spans="1:10">
      <c r="A148" s="20">
        <v>1</v>
      </c>
      <c r="B148" s="21" t="s">
        <v>205</v>
      </c>
      <c r="C148" s="21"/>
      <c r="D148" s="22"/>
      <c r="E148" s="20"/>
      <c r="F148" s="20"/>
      <c r="G148" s="20"/>
      <c r="H148" s="24">
        <f>SUM(H149:H153)</f>
        <v>0</v>
      </c>
      <c r="I148" s="72"/>
      <c r="J148" s="50"/>
    </row>
    <row r="149" spans="1:10">
      <c r="A149" s="25">
        <v>1.1</v>
      </c>
      <c r="B149" s="82" t="s">
        <v>206</v>
      </c>
      <c r="C149" s="96"/>
      <c r="D149" s="37" t="s">
        <v>207</v>
      </c>
      <c r="E149" s="25">
        <v>1</v>
      </c>
      <c r="F149" s="25" t="s">
        <v>15</v>
      </c>
      <c r="G149" s="25"/>
      <c r="H149" s="29">
        <f>E149*G149</f>
        <v>0</v>
      </c>
      <c r="I149" s="101"/>
      <c r="J149" s="50"/>
    </row>
    <row r="150" ht="27.6" spans="1:10">
      <c r="A150" s="25">
        <v>1.2</v>
      </c>
      <c r="B150" s="82" t="s">
        <v>208</v>
      </c>
      <c r="C150" s="96"/>
      <c r="D150" s="37" t="s">
        <v>209</v>
      </c>
      <c r="E150" s="25">
        <v>1</v>
      </c>
      <c r="F150" s="25" t="s">
        <v>15</v>
      </c>
      <c r="G150" s="25"/>
      <c r="H150" s="29">
        <f>E150*G150</f>
        <v>0</v>
      </c>
      <c r="I150" s="101"/>
      <c r="J150" s="50"/>
    </row>
    <row r="151" ht="115" customHeight="1" spans="1:10">
      <c r="A151" s="25">
        <v>1.3</v>
      </c>
      <c r="B151" s="82" t="s">
        <v>210</v>
      </c>
      <c r="C151" s="96"/>
      <c r="D151" s="37" t="s">
        <v>211</v>
      </c>
      <c r="E151" s="25">
        <v>1</v>
      </c>
      <c r="F151" s="25" t="s">
        <v>15</v>
      </c>
      <c r="G151" s="25"/>
      <c r="H151" s="29">
        <f>E151*G151</f>
        <v>0</v>
      </c>
      <c r="I151" s="101"/>
      <c r="J151" s="50"/>
    </row>
    <row r="152" spans="1:10">
      <c r="A152" s="25">
        <v>1.4</v>
      </c>
      <c r="B152" s="82" t="s">
        <v>212</v>
      </c>
      <c r="C152" s="96"/>
      <c r="D152" s="26" t="s">
        <v>213</v>
      </c>
      <c r="E152" s="25">
        <v>1</v>
      </c>
      <c r="F152" s="25" t="s">
        <v>15</v>
      </c>
      <c r="G152" s="25"/>
      <c r="H152" s="29">
        <f>E152*G152</f>
        <v>0</v>
      </c>
      <c r="I152" s="103"/>
      <c r="J152" s="50"/>
    </row>
    <row r="153" ht="27.6" spans="1:10">
      <c r="A153" s="25">
        <v>1.5</v>
      </c>
      <c r="B153" s="82" t="s">
        <v>214</v>
      </c>
      <c r="C153" s="96"/>
      <c r="D153" s="26" t="s">
        <v>215</v>
      </c>
      <c r="E153" s="25">
        <v>1</v>
      </c>
      <c r="F153" s="25" t="s">
        <v>15</v>
      </c>
      <c r="G153" s="25"/>
      <c r="H153" s="29">
        <f>E153*G153</f>
        <v>0</v>
      </c>
      <c r="I153" s="101"/>
      <c r="J153" s="50"/>
    </row>
    <row r="154" ht="25" customHeight="1" spans="1:10">
      <c r="A154" s="20">
        <v>2</v>
      </c>
      <c r="B154" s="21" t="s">
        <v>25</v>
      </c>
      <c r="C154" s="21"/>
      <c r="D154" s="22"/>
      <c r="E154" s="20"/>
      <c r="F154" s="20"/>
      <c r="G154" s="20"/>
      <c r="H154" s="24">
        <f>SUM(H155)</f>
        <v>0</v>
      </c>
      <c r="I154" s="72"/>
      <c r="J154" s="50"/>
    </row>
    <row r="155" ht="27" customHeight="1" spans="1:10">
      <c r="A155" s="25">
        <v>2.1</v>
      </c>
      <c r="B155" s="25" t="s">
        <v>216</v>
      </c>
      <c r="C155" s="26" t="s">
        <v>217</v>
      </c>
      <c r="D155" s="26" t="s">
        <v>218</v>
      </c>
      <c r="E155" s="25">
        <v>2</v>
      </c>
      <c r="F155" s="82" t="s">
        <v>219</v>
      </c>
      <c r="G155" s="25"/>
      <c r="H155" s="29">
        <f>E155*G155</f>
        <v>0</v>
      </c>
      <c r="I155" s="71" t="s">
        <v>220</v>
      </c>
      <c r="J155" s="50"/>
    </row>
    <row r="156" ht="22" customHeight="1" spans="1:10">
      <c r="A156" s="98" t="s">
        <v>221</v>
      </c>
      <c r="B156" s="99"/>
      <c r="C156" s="99"/>
      <c r="D156" s="99"/>
      <c r="E156" s="99"/>
      <c r="F156" s="99"/>
      <c r="G156" s="100"/>
      <c r="H156" s="19">
        <f>H147+H136+H119+H12+H72+H65+H14+H3</f>
        <v>0</v>
      </c>
      <c r="I156" s="104"/>
      <c r="J156" s="50"/>
    </row>
    <row r="157" spans="10:10">
      <c r="J157" s="50"/>
    </row>
    <row r="158" ht="58" customHeight="1" spans="1:10">
      <c r="A158" s="20" t="s">
        <v>222</v>
      </c>
      <c r="B158" s="21" t="s">
        <v>223</v>
      </c>
      <c r="C158" s="21"/>
      <c r="D158" s="22" t="s">
        <v>224</v>
      </c>
      <c r="E158" s="20">
        <v>1</v>
      </c>
      <c r="F158" s="20" t="s">
        <v>225</v>
      </c>
      <c r="G158" s="20"/>
      <c r="H158" s="24"/>
      <c r="I158" s="72"/>
      <c r="J158" s="50"/>
    </row>
  </sheetData>
  <mergeCells count="129">
    <mergeCell ref="A1:I1"/>
    <mergeCell ref="B2:C2"/>
    <mergeCell ref="A3:G3"/>
    <mergeCell ref="B4:D4"/>
    <mergeCell ref="B5:C5"/>
    <mergeCell ref="B6:C6"/>
    <mergeCell ref="B7:C7"/>
    <mergeCell ref="B8:C8"/>
    <mergeCell ref="B9:D9"/>
    <mergeCell ref="B10:C10"/>
    <mergeCell ref="B11:C11"/>
    <mergeCell ref="A12:G12"/>
    <mergeCell ref="B13:C13"/>
    <mergeCell ref="A14:G14"/>
    <mergeCell ref="B15:C15"/>
    <mergeCell ref="B16:C16"/>
    <mergeCell ref="B17:C17"/>
    <mergeCell ref="B18:C18"/>
    <mergeCell ref="B19:D19"/>
    <mergeCell ref="B20:C20"/>
    <mergeCell ref="B24:C24"/>
    <mergeCell ref="B25:C25"/>
    <mergeCell ref="B26:D26"/>
    <mergeCell ref="B27:C27"/>
    <mergeCell ref="B31:C31"/>
    <mergeCell ref="B32:C32"/>
    <mergeCell ref="B33:D33"/>
    <mergeCell ref="B34:D34"/>
    <mergeCell ref="B35:C35"/>
    <mergeCell ref="B37:C37"/>
    <mergeCell ref="B38:C38"/>
    <mergeCell ref="B39:D39"/>
    <mergeCell ref="B40:C40"/>
    <mergeCell ref="B41:C41"/>
    <mergeCell ref="B42:C42"/>
    <mergeCell ref="B43:C43"/>
    <mergeCell ref="B44:D44"/>
    <mergeCell ref="B45:C45"/>
    <mergeCell ref="B52:C52"/>
    <mergeCell ref="B53:C53"/>
    <mergeCell ref="B54:D54"/>
    <mergeCell ref="B55:C55"/>
    <mergeCell ref="B63:C63"/>
    <mergeCell ref="B64:C64"/>
    <mergeCell ref="A65:G65"/>
    <mergeCell ref="B66:D66"/>
    <mergeCell ref="B67:C67"/>
    <mergeCell ref="B68:D68"/>
    <mergeCell ref="B69:C69"/>
    <mergeCell ref="B70:C70"/>
    <mergeCell ref="B71:C71"/>
    <mergeCell ref="A72:G72"/>
    <mergeCell ref="B73:D73"/>
    <mergeCell ref="B74:C74"/>
    <mergeCell ref="B85:C85"/>
    <mergeCell ref="B86:C86"/>
    <mergeCell ref="B87:D87"/>
    <mergeCell ref="B88:C88"/>
    <mergeCell ref="B99:C99"/>
    <mergeCell ref="B100:D100"/>
    <mergeCell ref="B101:C101"/>
    <mergeCell ref="B106:C106"/>
    <mergeCell ref="B107:C107"/>
    <mergeCell ref="B108:D108"/>
    <mergeCell ref="B109:C109"/>
    <mergeCell ref="B118:C118"/>
    <mergeCell ref="A119:G119"/>
    <mergeCell ref="B120:D120"/>
    <mergeCell ref="B121:C121"/>
    <mergeCell ref="B122:C122"/>
    <mergeCell ref="B123:D123"/>
    <mergeCell ref="B134:D134"/>
    <mergeCell ref="B135:C135"/>
    <mergeCell ref="A136:G136"/>
    <mergeCell ref="B137:C137"/>
    <mergeCell ref="B138:C138"/>
    <mergeCell ref="B139:C139"/>
    <mergeCell ref="B140:C140"/>
    <mergeCell ref="B141:C141"/>
    <mergeCell ref="B142:C142"/>
    <mergeCell ref="B143:C143"/>
    <mergeCell ref="B144:C144"/>
    <mergeCell ref="B145:C145"/>
    <mergeCell ref="B146:C146"/>
    <mergeCell ref="A147:G147"/>
    <mergeCell ref="B148:D148"/>
    <mergeCell ref="B149:C149"/>
    <mergeCell ref="B150:C150"/>
    <mergeCell ref="B151:C151"/>
    <mergeCell ref="B152:C152"/>
    <mergeCell ref="B153:C153"/>
    <mergeCell ref="B154:D154"/>
    <mergeCell ref="A156:G156"/>
    <mergeCell ref="B158:D158"/>
    <mergeCell ref="A21:A23"/>
    <mergeCell ref="A28:A30"/>
    <mergeCell ref="A41:A42"/>
    <mergeCell ref="A46:A51"/>
    <mergeCell ref="A56:A62"/>
    <mergeCell ref="A75:A79"/>
    <mergeCell ref="A80:A84"/>
    <mergeCell ref="A89:A93"/>
    <mergeCell ref="A94:A98"/>
    <mergeCell ref="A102:A105"/>
    <mergeCell ref="A110:A113"/>
    <mergeCell ref="A114:A117"/>
    <mergeCell ref="A124:A128"/>
    <mergeCell ref="A129:A133"/>
    <mergeCell ref="B21:B23"/>
    <mergeCell ref="B28:B30"/>
    <mergeCell ref="B46:B51"/>
    <mergeCell ref="B56:B62"/>
    <mergeCell ref="B75:B79"/>
    <mergeCell ref="B80:B84"/>
    <mergeCell ref="B89:B93"/>
    <mergeCell ref="B94:B98"/>
    <mergeCell ref="B102:B105"/>
    <mergeCell ref="B110:B113"/>
    <mergeCell ref="B114:B117"/>
    <mergeCell ref="B124:B128"/>
    <mergeCell ref="B129:B133"/>
    <mergeCell ref="J44:J49"/>
    <mergeCell ref="J87:J89"/>
    <mergeCell ref="J138:J140"/>
    <mergeCell ref="K14:K19"/>
    <mergeCell ref="K65:K71"/>
    <mergeCell ref="K72:K75"/>
    <mergeCell ref="K144:K146"/>
    <mergeCell ref="K148:K15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蒲滕</cp:lastModifiedBy>
  <dcterms:created xsi:type="dcterms:W3CDTF">2026-04-27T07:34:00Z</dcterms:created>
  <dcterms:modified xsi:type="dcterms:W3CDTF">2026-05-26T12:52:56Z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2B535C10DCD64770A7E371629DDA3D84_13</vt:lpwstr>
  </property>
  <property fmtid="{D5CDD505-2E9C-101B-9397-08002B2CF9AE}" pid="3" name="KSOProductBuildVer">
    <vt:lpwstr>2052-12.1.0.21541</vt:lpwstr>
  </property>
  <property fmtid="{D5CDD505-2E9C-101B-9397-08002B2CF9AE}" pid="4" name="CalculationRule">
    <vt:i4>1</vt:i4>
  </property>
  <property fmtid="{D5CDD505-2E9C-101B-9397-08002B2CF9AE}" pid="5" name="KSOReadingLayout">
    <vt:bool>true</vt:bool>
  </property>
</Properties>
</file>